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cone3.sharepoint.com/sites/NPO/Shared Documents/NEAL/主任講師養成講習/既存資料の修正/"/>
    </mc:Choice>
  </mc:AlternateContent>
  <xr:revisionPtr revIDLastSave="4" documentId="13_ncr:1_{8F537E9E-DC32-45F7-B2B9-6DD322156113}" xr6:coauthVersionLast="47" xr6:coauthVersionMax="47" xr10:uidLastSave="{7751788E-7764-4824-A135-E076DB0EFDBB}"/>
  <bookViews>
    <workbookView xWindow="-120" yWindow="-120" windowWidth="29040" windowHeight="15840" tabRatio="835" activeTab="8" xr2:uid="{00000000-000D-0000-FFFF-FFFF00000000}"/>
  </bookViews>
  <sheets>
    <sheet name="申請・報告の手引き" sheetId="65" r:id="rId1"/>
    <sheet name="①基本情報" sheetId="60" r:id="rId2"/>
    <sheet name="②　養成講習申請書" sheetId="42" r:id="rId3"/>
    <sheet name="掲載用" sheetId="64" state="hidden" r:id="rId4"/>
    <sheet name="事務局使用分【変更禁止】" sheetId="43" state="hidden" r:id="rId5"/>
    <sheet name="③　講師プロフィール" sheetId="59" r:id="rId6"/>
    <sheet name="④【個人申請用】養成講習修了者名簿" sheetId="61" r:id="rId7"/>
    <sheet name="④【団体用】養成講習修了者名簿" sheetId="62" r:id="rId8"/>
    <sheet name="⑤指導者データ入力書式" sheetId="63" r:id="rId9"/>
  </sheets>
  <externalReferences>
    <externalReference r:id="rId10"/>
    <externalReference r:id="rId11"/>
  </externalReferences>
  <definedNames>
    <definedName name="_xlnm._FilterDatabase" localSheetId="1" hidden="1">①基本情報!$A$1:$G$35</definedName>
    <definedName name="ｌ" localSheetId="5">[1]事業申請書!#REF!</definedName>
    <definedName name="ｌ">'②　養成講習申請書'!#REF!</definedName>
    <definedName name="OLE_LINK1" localSheetId="2">'②　養成講習申請書'!#REF!</definedName>
    <definedName name="_xlnm.Print_Area" localSheetId="1">①基本情報!$A$1:$G$67</definedName>
    <definedName name="_xlnm.Print_Area" localSheetId="2">'②　養成講習申請書'!$A$1:$I$80</definedName>
    <definedName name="_xlnm.Print_Area" localSheetId="5">'③　講師プロフィール'!$A$1:$K$28</definedName>
    <definedName name="_xlnm.Print_Area" localSheetId="6">④【個人申請用】養成講習修了者名簿!$A$1:$G$48</definedName>
    <definedName name="_xlnm.Print_Area" localSheetId="7">④【団体用】養成講習修了者名簿!$A$1:$G$71</definedName>
    <definedName name="_xlnm.Print_Area" localSheetId="8">⑤指導者データ入力書式!$A$1:$T$60</definedName>
    <definedName name="過不足" localSheetId="4">事務局使用分【変更禁止】!$A$87:$J$95</definedName>
    <definedName name="規定時間数" localSheetId="4">事務局使用分【変更禁止】!$A$77:$J$85</definedName>
    <definedName name="指導者種別" localSheetId="2">事務局使用分【変更禁止】!$A$72:$A$72</definedName>
    <definedName name="指導者種別">事務局使用分【変更禁止】!$A$57:$A$59</definedName>
    <definedName name="指導者種別新規用" localSheetId="5">[1]CONE事務局使用分【変更禁止】!$A$60:$A$61</definedName>
    <definedName name="指導者種別新規用">事務局使用分【変更禁止】!$A$57:$A$65</definedName>
    <definedName name="時間数" localSheetId="2">事務局使用分【変更禁止】!$A$66:$I$66</definedName>
    <definedName name="時間数新規用" localSheetId="5">[1]CONE事務局使用分【変更禁止】!$A$57:$I$58</definedName>
    <definedName name="時間数新規用">事務局使用分【変更禁止】!$A$57:$K$65</definedName>
    <definedName name="題名共通" localSheetId="5">[1]CONE事務局使用分【変更禁止】!$A$60:$I$61</definedName>
    <definedName name="題名共通">事務局使用分【変更禁止】!$A$67:$J$75</definedName>
    <definedName name="都道府県" localSheetId="5">[1]CONE事務局使用分【変更禁止】!$H$3:$H$49</definedName>
    <definedName name="都道府県">事務局使用分【変更禁止】!$H$3:$H$49</definedName>
    <definedName name="都道府県＿養成団体認定様式">[2]事務局使用分【変更禁止】!$A$2:$A$49</definedName>
    <definedName name="都道府県２">#REF!</definedName>
    <definedName name="入力の必要" localSheetId="2">事務局使用分【変更禁止】!$A$72:$J$72</definedName>
    <definedName name="入力漏れ">事務局使用分【変更禁止】!$A$97:$J$105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63" l="1"/>
  <c r="C17" i="62"/>
  <c r="H17" i="62" s="1"/>
  <c r="H2" i="62" s="1"/>
  <c r="H4" i="62"/>
  <c r="F5" i="62"/>
  <c r="H5" i="62"/>
  <c r="C9" i="62"/>
  <c r="H9" i="62"/>
  <c r="C10" i="62"/>
  <c r="E10" i="62"/>
  <c r="H10" i="62"/>
  <c r="H13" i="62"/>
  <c r="C14" i="62"/>
  <c r="H14" i="62"/>
  <c r="C15" i="62"/>
  <c r="F15" i="62"/>
  <c r="H15" i="62"/>
  <c r="C16" i="62"/>
  <c r="F16" i="62"/>
  <c r="H16" i="62"/>
  <c r="H18" i="62"/>
  <c r="B22" i="62"/>
  <c r="C22" i="62"/>
  <c r="D22" i="62"/>
  <c r="E22" i="62"/>
  <c r="F22" i="62"/>
  <c r="B23" i="62"/>
  <c r="C23" i="62"/>
  <c r="D23" i="62"/>
  <c r="E23" i="62"/>
  <c r="F23" i="62"/>
  <c r="B24" i="62"/>
  <c r="C24" i="62"/>
  <c r="D24" i="62"/>
  <c r="E24" i="62"/>
  <c r="F24" i="62"/>
  <c r="B25" i="62"/>
  <c r="C25" i="62"/>
  <c r="D25" i="62"/>
  <c r="E25" i="62"/>
  <c r="F25" i="62"/>
  <c r="B26" i="62"/>
  <c r="C26" i="62"/>
  <c r="D26" i="62"/>
  <c r="E26" i="62"/>
  <c r="F26" i="62"/>
  <c r="B27" i="62"/>
  <c r="C27" i="62"/>
  <c r="D27" i="62"/>
  <c r="E27" i="62"/>
  <c r="F27" i="62"/>
  <c r="B28" i="62"/>
  <c r="C28" i="62"/>
  <c r="D28" i="62"/>
  <c r="E28" i="62"/>
  <c r="F28" i="62"/>
  <c r="B29" i="62"/>
  <c r="C29" i="62"/>
  <c r="D29" i="62"/>
  <c r="E29" i="62"/>
  <c r="F29" i="62"/>
  <c r="B30" i="62"/>
  <c r="C30" i="62"/>
  <c r="D30" i="62"/>
  <c r="E30" i="62"/>
  <c r="F30" i="62"/>
  <c r="B31" i="62"/>
  <c r="C31" i="62"/>
  <c r="D31" i="62"/>
  <c r="E31" i="62"/>
  <c r="F31" i="62"/>
  <c r="B32" i="62"/>
  <c r="C32" i="62"/>
  <c r="D32" i="62"/>
  <c r="E32" i="62"/>
  <c r="F32" i="62"/>
  <c r="B33" i="62"/>
  <c r="C33" i="62"/>
  <c r="D33" i="62"/>
  <c r="E33" i="62"/>
  <c r="F33" i="62"/>
  <c r="B34" i="62"/>
  <c r="C34" i="62"/>
  <c r="D34" i="62"/>
  <c r="E34" i="62"/>
  <c r="F34" i="62"/>
  <c r="B35" i="62"/>
  <c r="C35" i="62"/>
  <c r="D35" i="62"/>
  <c r="E35" i="62"/>
  <c r="F35" i="62"/>
  <c r="B36" i="62"/>
  <c r="C36" i="62"/>
  <c r="D36" i="62"/>
  <c r="E36" i="62"/>
  <c r="F36" i="62"/>
  <c r="B37" i="62"/>
  <c r="C37" i="62"/>
  <c r="D37" i="62"/>
  <c r="E37" i="62"/>
  <c r="F37" i="62"/>
  <c r="B38" i="62"/>
  <c r="C38" i="62"/>
  <c r="D38" i="62"/>
  <c r="E38" i="62"/>
  <c r="F38" i="62"/>
  <c r="B39" i="62"/>
  <c r="C39" i="62"/>
  <c r="D39" i="62"/>
  <c r="E39" i="62"/>
  <c r="F39" i="62"/>
  <c r="B40" i="62"/>
  <c r="C40" i="62"/>
  <c r="D40" i="62"/>
  <c r="E40" i="62"/>
  <c r="F40" i="62"/>
  <c r="B41" i="62"/>
  <c r="C41" i="62"/>
  <c r="D41" i="62"/>
  <c r="E41" i="62"/>
  <c r="F41" i="62"/>
  <c r="B42" i="62"/>
  <c r="C42" i="62"/>
  <c r="D42" i="62"/>
  <c r="E42" i="62"/>
  <c r="F42" i="62"/>
  <c r="B43" i="62"/>
  <c r="C43" i="62"/>
  <c r="D43" i="62"/>
  <c r="E43" i="62"/>
  <c r="F43" i="62"/>
  <c r="B44" i="62"/>
  <c r="C44" i="62"/>
  <c r="D44" i="62"/>
  <c r="E44" i="62"/>
  <c r="F44" i="62"/>
  <c r="B45" i="62"/>
  <c r="C45" i="62"/>
  <c r="D45" i="62"/>
  <c r="E45" i="62"/>
  <c r="F45" i="62"/>
  <c r="B46" i="62"/>
  <c r="C46" i="62"/>
  <c r="D46" i="62"/>
  <c r="E46" i="62"/>
  <c r="F46" i="62"/>
  <c r="B47" i="62"/>
  <c r="C47" i="62"/>
  <c r="D47" i="62"/>
  <c r="E47" i="62"/>
  <c r="F47" i="62"/>
  <c r="B48" i="62"/>
  <c r="C48" i="62"/>
  <c r="D48" i="62"/>
  <c r="E48" i="62"/>
  <c r="F48" i="62"/>
  <c r="B49" i="62"/>
  <c r="C49" i="62"/>
  <c r="D49" i="62"/>
  <c r="E49" i="62"/>
  <c r="F49" i="62"/>
  <c r="B50" i="62"/>
  <c r="C50" i="62"/>
  <c r="D50" i="62"/>
  <c r="E50" i="62"/>
  <c r="F50" i="62"/>
  <c r="B51" i="62"/>
  <c r="C51" i="62"/>
  <c r="D51" i="62"/>
  <c r="E51" i="62"/>
  <c r="F51" i="62"/>
  <c r="B52" i="62"/>
  <c r="C52" i="62"/>
  <c r="D52" i="62"/>
  <c r="E52" i="62"/>
  <c r="F52" i="62"/>
  <c r="B53" i="62"/>
  <c r="C53" i="62"/>
  <c r="D53" i="62"/>
  <c r="E53" i="62"/>
  <c r="F53" i="62"/>
  <c r="B54" i="62"/>
  <c r="C54" i="62"/>
  <c r="D54" i="62"/>
  <c r="E54" i="62"/>
  <c r="F54" i="62"/>
  <c r="B55" i="62"/>
  <c r="C55" i="62"/>
  <c r="D55" i="62"/>
  <c r="E55" i="62"/>
  <c r="F55" i="62"/>
  <c r="B56" i="62"/>
  <c r="C56" i="62"/>
  <c r="D56" i="62"/>
  <c r="E56" i="62"/>
  <c r="F56" i="62"/>
  <c r="B57" i="62"/>
  <c r="C57" i="62"/>
  <c r="D57" i="62"/>
  <c r="E57" i="62"/>
  <c r="F57" i="62"/>
  <c r="B58" i="62"/>
  <c r="C58" i="62"/>
  <c r="D58" i="62"/>
  <c r="E58" i="62"/>
  <c r="F58" i="62"/>
  <c r="B59" i="62"/>
  <c r="C59" i="62"/>
  <c r="D59" i="62"/>
  <c r="E59" i="62"/>
  <c r="F59" i="62"/>
  <c r="B60" i="62"/>
  <c r="C60" i="62"/>
  <c r="D60" i="62"/>
  <c r="E60" i="62"/>
  <c r="F60" i="62"/>
  <c r="B61" i="62"/>
  <c r="C61" i="62"/>
  <c r="D61" i="62"/>
  <c r="E61" i="62"/>
  <c r="F61" i="62"/>
  <c r="B62" i="62"/>
  <c r="C62" i="62"/>
  <c r="D62" i="62"/>
  <c r="E62" i="62"/>
  <c r="F62" i="62"/>
  <c r="B63" i="62"/>
  <c r="C63" i="62"/>
  <c r="D63" i="62"/>
  <c r="E63" i="62"/>
  <c r="F63" i="62"/>
  <c r="B64" i="62"/>
  <c r="C64" i="62"/>
  <c r="D64" i="62"/>
  <c r="E64" i="62"/>
  <c r="F64" i="62"/>
  <c r="B65" i="62"/>
  <c r="C65" i="62"/>
  <c r="D65" i="62"/>
  <c r="E65" i="62"/>
  <c r="F65" i="62"/>
  <c r="B66" i="62"/>
  <c r="C66" i="62"/>
  <c r="D66" i="62"/>
  <c r="E66" i="62"/>
  <c r="F66" i="62"/>
  <c r="B67" i="62"/>
  <c r="C67" i="62"/>
  <c r="D67" i="62"/>
  <c r="E67" i="62"/>
  <c r="F67" i="62"/>
  <c r="B68" i="62"/>
  <c r="C68" i="62"/>
  <c r="D68" i="62"/>
  <c r="E68" i="62"/>
  <c r="F68" i="62"/>
  <c r="B69" i="62"/>
  <c r="C69" i="62"/>
  <c r="D69" i="62"/>
  <c r="E69" i="62"/>
  <c r="F69" i="62"/>
  <c r="B70" i="62"/>
  <c r="C70" i="62"/>
  <c r="D70" i="62"/>
  <c r="E70" i="62"/>
  <c r="F70" i="62"/>
  <c r="B71" i="62"/>
  <c r="C71" i="62"/>
  <c r="D71" i="62"/>
  <c r="E71" i="62"/>
  <c r="F71" i="62"/>
  <c r="C17" i="61"/>
  <c r="H17" i="61"/>
  <c r="H2" i="61" s="1"/>
  <c r="H4" i="61"/>
  <c r="F5" i="61"/>
  <c r="H5" i="61"/>
  <c r="C9" i="61"/>
  <c r="H9" i="61"/>
  <c r="C10" i="61"/>
  <c r="E10" i="61"/>
  <c r="H10" i="61"/>
  <c r="H13" i="61"/>
  <c r="C14" i="61"/>
  <c r="H14" i="61"/>
  <c r="C15" i="61"/>
  <c r="F15" i="61"/>
  <c r="H15" i="61"/>
  <c r="C16" i="61"/>
  <c r="F16" i="61"/>
  <c r="H16" i="61"/>
  <c r="H18" i="61"/>
  <c r="C8" i="59"/>
  <c r="J8" i="59"/>
  <c r="C9" i="59"/>
  <c r="C12" i="59"/>
  <c r="J12" i="59"/>
  <c r="C13" i="59"/>
  <c r="J13" i="59"/>
  <c r="C15" i="59"/>
  <c r="H15" i="59"/>
  <c r="C16" i="59"/>
  <c r="H16" i="59"/>
  <c r="C17" i="59"/>
  <c r="H17" i="59"/>
  <c r="C18" i="59"/>
  <c r="H18" i="59"/>
  <c r="C19" i="59"/>
  <c r="H19" i="59"/>
  <c r="C22" i="59"/>
  <c r="H22" i="59"/>
  <c r="C23" i="59"/>
  <c r="H23" i="59"/>
  <c r="C24" i="59"/>
  <c r="H24" i="59"/>
  <c r="C25" i="59"/>
  <c r="H25" i="59"/>
  <c r="C26" i="59"/>
  <c r="H26" i="59"/>
  <c r="C31" i="59"/>
  <c r="J31" i="59"/>
  <c r="C32" i="59"/>
  <c r="J32" i="59"/>
  <c r="C34" i="59"/>
  <c r="H34" i="59"/>
  <c r="C35" i="59"/>
  <c r="H35" i="59"/>
  <c r="C36" i="59"/>
  <c r="H36" i="59"/>
  <c r="C37" i="59"/>
  <c r="H37" i="59"/>
  <c r="C38" i="59"/>
  <c r="H38" i="59"/>
  <c r="C41" i="59"/>
  <c r="H41" i="59"/>
  <c r="C42" i="59"/>
  <c r="H42" i="59"/>
  <c r="C43" i="59"/>
  <c r="H43" i="59"/>
  <c r="C44" i="59"/>
  <c r="H44" i="59"/>
  <c r="C45" i="59"/>
  <c r="H45" i="59"/>
  <c r="C49" i="59"/>
  <c r="J49" i="59"/>
  <c r="C50" i="59"/>
  <c r="J50" i="59"/>
  <c r="C52" i="59"/>
  <c r="H52" i="59"/>
  <c r="C53" i="59"/>
  <c r="H53" i="59"/>
  <c r="C54" i="59"/>
  <c r="H54" i="59"/>
  <c r="C55" i="59"/>
  <c r="H55" i="59"/>
  <c r="C56" i="59"/>
  <c r="H56" i="59"/>
  <c r="C59" i="59"/>
  <c r="H59" i="59"/>
  <c r="C60" i="59"/>
  <c r="H60" i="59"/>
  <c r="C61" i="59"/>
  <c r="H61" i="59"/>
  <c r="C62" i="59"/>
  <c r="H62" i="59"/>
  <c r="C63" i="59"/>
  <c r="H63" i="59"/>
  <c r="C67" i="59"/>
  <c r="J67" i="59"/>
  <c r="C68" i="59"/>
  <c r="J68" i="59"/>
  <c r="C70" i="59"/>
  <c r="H70" i="59"/>
  <c r="C71" i="59"/>
  <c r="H71" i="59"/>
  <c r="C72" i="59"/>
  <c r="H72" i="59"/>
  <c r="C73" i="59"/>
  <c r="H73" i="59"/>
  <c r="C74" i="59"/>
  <c r="H74" i="59"/>
  <c r="C77" i="59"/>
  <c r="H77" i="59"/>
  <c r="C78" i="59"/>
  <c r="H78" i="59"/>
  <c r="C79" i="59"/>
  <c r="H79" i="59"/>
  <c r="C80" i="59"/>
  <c r="H80" i="59"/>
  <c r="C81" i="59"/>
  <c r="H81" i="59"/>
  <c r="D2" i="64"/>
  <c r="AD2" i="64"/>
  <c r="F4" i="64"/>
  <c r="AF4" i="64"/>
  <c r="F5" i="64"/>
  <c r="AF5" i="64"/>
  <c r="C15" i="42"/>
  <c r="G8" i="64" s="1"/>
  <c r="H9" i="64"/>
  <c r="AH9" i="64"/>
  <c r="H10" i="64"/>
  <c r="AH10" i="64"/>
  <c r="G11" i="64"/>
  <c r="AG11" i="64"/>
  <c r="G12" i="64"/>
  <c r="AG12" i="64"/>
  <c r="G13" i="64"/>
  <c r="AG13" i="64"/>
  <c r="C17" i="64"/>
  <c r="AC17" i="64"/>
  <c r="C19" i="64"/>
  <c r="AC19" i="64"/>
  <c r="E22" i="64"/>
  <c r="AB22" i="64"/>
  <c r="E23" i="64"/>
  <c r="G26" i="64"/>
  <c r="G27" i="64"/>
  <c r="G28" i="64"/>
  <c r="G29" i="64"/>
  <c r="AE29" i="64"/>
  <c r="G30" i="64"/>
  <c r="AE30" i="64"/>
  <c r="G31" i="64"/>
  <c r="AG33" i="64"/>
  <c r="AG34" i="64"/>
  <c r="AG35" i="64"/>
  <c r="AG36" i="64"/>
  <c r="AG37" i="64"/>
  <c r="AG38" i="64"/>
  <c r="J5" i="42"/>
  <c r="B7" i="42"/>
  <c r="I7" i="42"/>
  <c r="J7" i="42"/>
  <c r="B9" i="42"/>
  <c r="E9" i="42"/>
  <c r="H9" i="42"/>
  <c r="J9" i="42"/>
  <c r="C10" i="42"/>
  <c r="E10" i="42"/>
  <c r="F10" i="42"/>
  <c r="G10" i="42"/>
  <c r="J10" i="42"/>
  <c r="C11" i="42"/>
  <c r="G11" i="42"/>
  <c r="J11" i="42"/>
  <c r="C12" i="42"/>
  <c r="J12" i="42"/>
  <c r="B16" i="42"/>
  <c r="J16" i="42"/>
  <c r="D17" i="42"/>
  <c r="J17" i="42"/>
  <c r="D18" i="42"/>
  <c r="J18" i="42"/>
  <c r="C19" i="42"/>
  <c r="H19" i="42"/>
  <c r="J19" i="42"/>
  <c r="A26" i="42"/>
  <c r="C26" i="42"/>
  <c r="E26" i="42"/>
  <c r="J26" i="42"/>
  <c r="B28" i="42"/>
  <c r="F28" i="42"/>
  <c r="G31" i="42"/>
  <c r="F37" i="42"/>
  <c r="I37" i="42" s="1"/>
  <c r="J35" i="42"/>
  <c r="H45" i="42"/>
  <c r="B71" i="42"/>
  <c r="C71" i="42"/>
  <c r="D71" i="42"/>
  <c r="F71" i="42"/>
  <c r="G71" i="42"/>
  <c r="H71" i="42"/>
  <c r="J71" i="42"/>
  <c r="B72" i="42"/>
  <c r="C72" i="42"/>
  <c r="D72" i="42"/>
  <c r="J72" i="42"/>
  <c r="E75" i="42"/>
  <c r="J75" i="42"/>
  <c r="C77" i="42"/>
  <c r="G77" i="42"/>
  <c r="J77" i="42"/>
  <c r="C78" i="42"/>
  <c r="G78" i="42"/>
  <c r="J78" i="42"/>
  <c r="C79" i="42"/>
  <c r="G79" i="42"/>
  <c r="J79" i="42"/>
  <c r="B80" i="42"/>
  <c r="G80" i="42"/>
  <c r="J80" i="42"/>
  <c r="D33" i="60"/>
  <c r="D34" i="60"/>
  <c r="D35" i="60"/>
  <c r="E49" i="42"/>
  <c r="H53" i="42"/>
  <c r="H49" i="42"/>
  <c r="J54" i="42"/>
  <c r="F34" i="42" l="1"/>
  <c r="I34" i="42" s="1"/>
  <c r="F61" i="42"/>
  <c r="I61" i="42" s="1"/>
  <c r="H65" i="42"/>
  <c r="E37" i="42"/>
  <c r="F41" i="42"/>
  <c r="I41" i="42" s="1"/>
  <c r="F27" i="42"/>
  <c r="J28" i="42" s="1"/>
  <c r="F45" i="42"/>
  <c r="I45" i="42" s="1"/>
  <c r="A61" i="42"/>
  <c r="J38" i="42"/>
  <c r="E45" i="42"/>
  <c r="A49" i="42"/>
  <c r="H41" i="42"/>
  <c r="A53" i="42"/>
  <c r="F65" i="42"/>
  <c r="I65" i="42" s="1"/>
  <c r="J58" i="42"/>
  <c r="AG8" i="64"/>
  <c r="E65" i="42"/>
  <c r="J66" i="42" s="1"/>
  <c r="F57" i="42"/>
  <c r="I57" i="42" s="1"/>
  <c r="F49" i="42"/>
  <c r="I49" i="42" s="1"/>
  <c r="A57" i="42"/>
  <c r="J62" i="42"/>
  <c r="H61" i="42"/>
  <c r="A34" i="42"/>
  <c r="E57" i="42"/>
  <c r="H57" i="42"/>
  <c r="A45" i="42"/>
  <c r="H34" i="42"/>
  <c r="F53" i="42"/>
  <c r="I53" i="42" s="1"/>
  <c r="I31" i="42" s="1"/>
  <c r="J46" i="42"/>
  <c r="J50" i="42"/>
  <c r="A41" i="42"/>
  <c r="E61" i="42"/>
  <c r="E41" i="42"/>
  <c r="J42" i="42"/>
  <c r="A37" i="42"/>
  <c r="A65" i="42"/>
  <c r="E53" i="42"/>
  <c r="H37" i="42"/>
  <c r="E34" i="42"/>
  <c r="J15" i="42"/>
  <c r="J3"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CONE</author>
  </authors>
  <commentList>
    <comment ref="I35" authorId="0" shapeId="0" xr:uid="{00000000-0006-0000-0200-000001000000}">
      <text>
        <r>
          <rPr>
            <b/>
            <sz val="9"/>
            <color indexed="81"/>
            <rFont val="ＭＳ Ｐゴシック"/>
            <family val="3"/>
            <charset val="128"/>
          </rPr>
          <t>「講師名」欄についてお願い
各科目の講師のうち主任講師（講習管理者）登録のある方には名前の前に◎を記入下さい。</t>
        </r>
      </text>
    </comment>
  </commentList>
</comments>
</file>

<file path=xl/sharedStrings.xml><?xml version="1.0" encoding="utf-8"?>
<sst xmlns="http://schemas.openxmlformats.org/spreadsheetml/2006/main" count="1149" uniqueCount="426">
  <si>
    <t>◆申請の手引き（報告は下部）</t>
    <rPh sb="1" eb="3">
      <t>シンセイ</t>
    </rPh>
    <rPh sb="4" eb="6">
      <t>テビ</t>
    </rPh>
    <rPh sb="8" eb="10">
      <t>ホウコク</t>
    </rPh>
    <rPh sb="11" eb="13">
      <t>カブ</t>
    </rPh>
    <phoneticPr fontId="4"/>
  </si>
  <si>
    <t>1. 提出書類　早見表</t>
    <rPh sb="3" eb="5">
      <t>テイシュツ</t>
    </rPh>
    <rPh sb="5" eb="7">
      <t>ショルイ</t>
    </rPh>
    <rPh sb="8" eb="9">
      <t>ハヤ</t>
    </rPh>
    <rPh sb="9" eb="10">
      <t>ミ</t>
    </rPh>
    <rPh sb="10" eb="11">
      <t>ヒョウ</t>
    </rPh>
    <phoneticPr fontId="4"/>
  </si>
  <si>
    <t>指導者養成事業申請　提出書類一覧</t>
    <rPh sb="0" eb="3">
      <t>シドウシャ</t>
    </rPh>
    <rPh sb="3" eb="5">
      <t>ヨウセイ</t>
    </rPh>
    <rPh sb="5" eb="7">
      <t>ジギョウ</t>
    </rPh>
    <rPh sb="7" eb="9">
      <t>シンセイ</t>
    </rPh>
    <rPh sb="10" eb="12">
      <t>テイシュツ</t>
    </rPh>
    <rPh sb="12" eb="14">
      <t>ショルイ</t>
    </rPh>
    <rPh sb="14" eb="16">
      <t>イチラン</t>
    </rPh>
    <phoneticPr fontId="4"/>
  </si>
  <si>
    <t>様式名</t>
    <rPh sb="0" eb="2">
      <t>ヨウシキ</t>
    </rPh>
    <rPh sb="2" eb="3">
      <t>ナ</t>
    </rPh>
    <phoneticPr fontId="4"/>
  </si>
  <si>
    <t>提出締切</t>
    <rPh sb="0" eb="2">
      <t>テイシュツ</t>
    </rPh>
    <rPh sb="2" eb="4">
      <t>シメキリ</t>
    </rPh>
    <phoneticPr fontId="4"/>
  </si>
  <si>
    <r>
      <t>　　　　</t>
    </r>
    <r>
      <rPr>
        <b/>
        <sz val="11"/>
        <rFont val="ＭＳ Ｐゴシック"/>
        <family val="3"/>
        <charset val="128"/>
      </rPr>
      <t>養成講習実施申請書(様式3)</t>
    </r>
    <rPh sb="14" eb="16">
      <t>ヨウシキ</t>
    </rPh>
    <phoneticPr fontId="4"/>
  </si>
  <si>
    <t>事業開始　1カ月前</t>
    <rPh sb="0" eb="2">
      <t>ジギョウ</t>
    </rPh>
    <rPh sb="2" eb="4">
      <t>カイシ</t>
    </rPh>
    <rPh sb="7" eb="9">
      <t>ゲツマエ</t>
    </rPh>
    <phoneticPr fontId="4"/>
  </si>
  <si>
    <r>
      <t xml:space="preserve">　　　　 </t>
    </r>
    <r>
      <rPr>
        <b/>
        <sz val="10"/>
        <rFont val="ＭＳ Ｐゴシック"/>
        <family val="3"/>
        <charset val="128"/>
      </rPr>
      <t>募集要項または参加要項、シラバス</t>
    </r>
    <r>
      <rPr>
        <sz val="10"/>
        <rFont val="ＭＳ Ｐゴシック"/>
        <family val="3"/>
        <charset val="128"/>
      </rPr>
      <t xml:space="preserve">
　　　（書式はありません。
　　　　詳細なスケジュールや担当講師が記載されているものをお願いします。）</t>
    </r>
    <rPh sb="5" eb="7">
      <t>ボシュウ</t>
    </rPh>
    <rPh sb="7" eb="9">
      <t>ヨウコウ</t>
    </rPh>
    <rPh sb="12" eb="14">
      <t>サンカ</t>
    </rPh>
    <rPh sb="14" eb="16">
      <t>ヨウコウ</t>
    </rPh>
    <rPh sb="26" eb="28">
      <t>ショシキ</t>
    </rPh>
    <rPh sb="40" eb="42">
      <t>ショウサイ</t>
    </rPh>
    <rPh sb="50" eb="52">
      <t>タントウ</t>
    </rPh>
    <rPh sb="52" eb="54">
      <t>コウシ</t>
    </rPh>
    <rPh sb="55" eb="57">
      <t>キサイ</t>
    </rPh>
    <rPh sb="66" eb="67">
      <t>ネガ</t>
    </rPh>
    <phoneticPr fontId="4"/>
  </si>
  <si>
    <r>
      <t>　　　　</t>
    </r>
    <r>
      <rPr>
        <b/>
        <sz val="11"/>
        <rFont val="ＭＳ Ｐゴシック"/>
        <family val="3"/>
        <charset val="128"/>
      </rPr>
      <t>認定試験問題：</t>
    </r>
    <r>
      <rPr>
        <b/>
        <u/>
        <sz val="11"/>
        <rFont val="ＭＳ Ｐゴシック"/>
        <family val="3"/>
        <charset val="128"/>
      </rPr>
      <t>問題の解答及び配点並びに採点基準含む</t>
    </r>
    <r>
      <rPr>
        <b/>
        <sz val="10"/>
        <rFont val="ＭＳ Ｐゴシック"/>
        <family val="3"/>
        <charset val="128"/>
      </rPr>
      <t xml:space="preserve">
　　　</t>
    </r>
    <r>
      <rPr>
        <sz val="10"/>
        <rFont val="ＭＳ Ｐゴシック"/>
        <family val="3"/>
        <charset val="128"/>
      </rPr>
      <t>（書式はありません。例題集をもとに作成ください。）</t>
    </r>
    <rPh sb="4" eb="6">
      <t>ニンテイ</t>
    </rPh>
    <rPh sb="6" eb="8">
      <t>シケン</t>
    </rPh>
    <rPh sb="8" eb="10">
      <t>モンダイ</t>
    </rPh>
    <rPh sb="27" eb="28">
      <t>フク</t>
    </rPh>
    <rPh sb="34" eb="36">
      <t>ショシキ</t>
    </rPh>
    <rPh sb="43" eb="45">
      <t>レイダイ</t>
    </rPh>
    <rPh sb="45" eb="46">
      <t>シュウ</t>
    </rPh>
    <rPh sb="50" eb="52">
      <t>サクセイ</t>
    </rPh>
    <phoneticPr fontId="4"/>
  </si>
  <si>
    <r>
      <t>　　　　</t>
    </r>
    <r>
      <rPr>
        <b/>
        <sz val="11"/>
        <rFont val="ＭＳ Ｐゴシック"/>
        <family val="3"/>
        <charset val="128"/>
      </rPr>
      <t>講師プロフィール</t>
    </r>
    <r>
      <rPr>
        <b/>
        <sz val="10"/>
        <rFont val="ＭＳ Ｐゴシック"/>
        <family val="3"/>
        <charset val="128"/>
      </rPr>
      <t xml:space="preserve">
　　　</t>
    </r>
    <r>
      <rPr>
        <sz val="10"/>
        <rFont val="ＭＳ Ｐゴシック"/>
        <family val="3"/>
        <charset val="128"/>
      </rPr>
      <t>（主任講師（講習管理者）でない方が養成講習の
　　　　講師を務める場合にご提出ください。）</t>
    </r>
    <rPh sb="4" eb="6">
      <t>コウシ</t>
    </rPh>
    <rPh sb="17" eb="19">
      <t>シュニン</t>
    </rPh>
    <rPh sb="19" eb="21">
      <t>コウシ</t>
    </rPh>
    <rPh sb="22" eb="24">
      <t>コウシュウ</t>
    </rPh>
    <rPh sb="24" eb="27">
      <t>カンリシャ</t>
    </rPh>
    <rPh sb="31" eb="32">
      <t>カタ</t>
    </rPh>
    <rPh sb="33" eb="35">
      <t>ヨウセイ</t>
    </rPh>
    <rPh sb="35" eb="37">
      <t>コウシュウ</t>
    </rPh>
    <rPh sb="43" eb="45">
      <t>コウシ</t>
    </rPh>
    <rPh sb="46" eb="47">
      <t>ツト</t>
    </rPh>
    <rPh sb="49" eb="51">
      <t>バアイ</t>
    </rPh>
    <rPh sb="53" eb="55">
      <t>テイシュツ</t>
    </rPh>
    <phoneticPr fontId="4"/>
  </si>
  <si>
    <t>主任講師（講習管理者）以外が講師を務める
場合のみ、事業開始　1カ月前に提出</t>
    <rPh sb="26" eb="28">
      <t>ジギョウ</t>
    </rPh>
    <rPh sb="28" eb="30">
      <t>カイシ</t>
    </rPh>
    <rPh sb="33" eb="35">
      <t>ゲツマエ</t>
    </rPh>
    <rPh sb="36" eb="38">
      <t>テイシュツ</t>
    </rPh>
    <phoneticPr fontId="4"/>
  </si>
  <si>
    <t>2. 申請書入力方法</t>
    <rPh sb="3" eb="6">
      <t>シンセイショ</t>
    </rPh>
    <rPh sb="6" eb="8">
      <t>ニュウリョク</t>
    </rPh>
    <rPh sb="8" eb="10">
      <t>ホウホウ</t>
    </rPh>
    <phoneticPr fontId="4"/>
  </si>
  <si>
    <t>●　入力いただく項目について</t>
    <rPh sb="2" eb="4">
      <t>ニュウリョク</t>
    </rPh>
    <rPh sb="8" eb="10">
      <t>コウモク</t>
    </rPh>
    <phoneticPr fontId="4"/>
  </si>
  <si>
    <r>
      <t>・・・</t>
    </r>
    <r>
      <rPr>
        <b/>
        <sz val="11"/>
        <color indexed="10"/>
        <rFont val="ＭＳ Ｐゴシック"/>
        <family val="3"/>
        <charset val="128"/>
      </rPr>
      <t>入力必須項目</t>
    </r>
    <r>
      <rPr>
        <sz val="11"/>
        <rFont val="ＭＳ Ｐゴシック"/>
        <family val="3"/>
        <charset val="128"/>
      </rPr>
      <t>です。この項目が未入力の場合は、</t>
    </r>
    <rPh sb="3" eb="5">
      <t>ニュウリョク</t>
    </rPh>
    <rPh sb="5" eb="7">
      <t>ヒッス</t>
    </rPh>
    <rPh sb="7" eb="9">
      <t>コウモク</t>
    </rPh>
    <rPh sb="14" eb="16">
      <t>コウモク</t>
    </rPh>
    <rPh sb="17" eb="20">
      <t>ミニュウリョク</t>
    </rPh>
    <rPh sb="21" eb="23">
      <t>バアイ</t>
    </rPh>
    <phoneticPr fontId="4"/>
  </si>
  <si>
    <t>　　 再提出していただくこともありますのでご注意ください。</t>
    <phoneticPr fontId="10"/>
  </si>
  <si>
    <t>・・・トップダウンリスト（データの入力規則）を利用した項目です。</t>
    <rPh sb="17" eb="19">
      <t>ニュウリョク</t>
    </rPh>
    <rPh sb="19" eb="21">
      <t>キソク</t>
    </rPh>
    <rPh sb="23" eb="25">
      <t>リヨウ</t>
    </rPh>
    <rPh sb="27" eb="29">
      <t>コウモク</t>
    </rPh>
    <phoneticPr fontId="4"/>
  </si>
  <si>
    <r>
      <t>　　マス目にカーソルを合わせリストを表示し</t>
    </r>
    <r>
      <rPr>
        <u/>
        <sz val="11"/>
        <rFont val="ＭＳ Ｐゴシック"/>
        <family val="3"/>
        <charset val="128"/>
      </rPr>
      <t>項目を選択、もしくは正しい名称を入力</t>
    </r>
    <r>
      <rPr>
        <sz val="11"/>
        <rFont val="ＭＳ Ｐゴシック"/>
        <family val="3"/>
        <charset val="128"/>
      </rPr>
      <t>して下さい。</t>
    </r>
    <phoneticPr fontId="4"/>
  </si>
  <si>
    <t>・・・場合によって、入力していただく必要がある項目です。</t>
    <rPh sb="3" eb="5">
      <t>バアイ</t>
    </rPh>
    <rPh sb="10" eb="12">
      <t>ニュウリョク</t>
    </rPh>
    <rPh sb="18" eb="20">
      <t>ヒツヨウ</t>
    </rPh>
    <rPh sb="23" eb="25">
      <t>コウモク</t>
    </rPh>
    <phoneticPr fontId="4"/>
  </si>
  <si>
    <t>●　入力時の注意点</t>
    <rPh sb="2" eb="5">
      <t>ニュウリョクジ</t>
    </rPh>
    <rPh sb="6" eb="9">
      <t>チュウイテン</t>
    </rPh>
    <phoneticPr fontId="4"/>
  </si>
  <si>
    <t>・</t>
    <phoneticPr fontId="4"/>
  </si>
  <si>
    <r>
      <t>略語はなるべく使用せず、</t>
    </r>
    <r>
      <rPr>
        <b/>
        <u/>
        <sz val="11"/>
        <color indexed="10"/>
        <rFont val="ＭＳ Ｐゴシック"/>
        <family val="3"/>
        <charset val="128"/>
      </rPr>
      <t>正式名称をご記入ください</t>
    </r>
    <r>
      <rPr>
        <sz val="11"/>
        <rFont val="ＭＳ Ｐゴシック"/>
        <family val="3"/>
        <charset val="128"/>
      </rPr>
      <t>。</t>
    </r>
    <phoneticPr fontId="4"/>
  </si>
  <si>
    <t>また、略語を使用される場合は説明文章を併せて記載願います。</t>
    <phoneticPr fontId="4"/>
  </si>
  <si>
    <t>全国体験活動指導者認定委員会で想定する</t>
    <phoneticPr fontId="4"/>
  </si>
  <si>
    <r>
      <rPr>
        <b/>
        <u/>
        <sz val="11"/>
        <color indexed="10"/>
        <rFont val="ＭＳ Ｐゴシック"/>
        <family val="3"/>
        <charset val="128"/>
      </rPr>
      <t>カリキュラム内容と添った展開計画を</t>
    </r>
    <r>
      <rPr>
        <sz val="11"/>
        <rFont val="ＭＳ Ｐゴシック"/>
        <family val="3"/>
        <charset val="128"/>
      </rPr>
      <t>ご記入下さい。</t>
    </r>
    <phoneticPr fontId="4"/>
  </si>
  <si>
    <t>カリキュラム内容と展開計画がそぐわないと判断された場合再提出いただきます。</t>
    <phoneticPr fontId="4"/>
  </si>
  <si>
    <t>　※「自然体験活動指導者ハンドブック」参照</t>
  </si>
  <si>
    <t>●　複数件の養成講習申請をする場合のお願い</t>
    <rPh sb="2" eb="4">
      <t>フクスウ</t>
    </rPh>
    <rPh sb="4" eb="5">
      <t>ケン</t>
    </rPh>
    <rPh sb="6" eb="8">
      <t>ヨウセイ</t>
    </rPh>
    <rPh sb="8" eb="10">
      <t>コウシュウ</t>
    </rPh>
    <rPh sb="10" eb="12">
      <t>シンセイ</t>
    </rPh>
    <rPh sb="15" eb="17">
      <t>バアイ</t>
    </rPh>
    <rPh sb="19" eb="20">
      <t>ネガ</t>
    </rPh>
    <phoneticPr fontId="4"/>
  </si>
  <si>
    <t>複数件の養成講習申請をする場合、１つの申請書データにワークシートを増やして入力するのではなく</t>
    <rPh sb="0" eb="2">
      <t>フクスウ</t>
    </rPh>
    <rPh sb="2" eb="3">
      <t>ケン</t>
    </rPh>
    <rPh sb="4" eb="6">
      <t>ヨウセイ</t>
    </rPh>
    <rPh sb="6" eb="8">
      <t>コウシュウ</t>
    </rPh>
    <rPh sb="8" eb="10">
      <t>シンセイ</t>
    </rPh>
    <rPh sb="13" eb="15">
      <t>バアイ</t>
    </rPh>
    <rPh sb="19" eb="22">
      <t>シンセイショ</t>
    </rPh>
    <rPh sb="33" eb="34">
      <t>フ</t>
    </rPh>
    <rPh sb="37" eb="39">
      <t>ニュウリョク</t>
    </rPh>
    <phoneticPr fontId="4"/>
  </si>
  <si>
    <t>事業毎に養成講習実施申請書データ（１事業１ブック）をご提出ください。</t>
    <rPh sb="0" eb="2">
      <t>ジギョウ</t>
    </rPh>
    <rPh sb="2" eb="3">
      <t>ゴト</t>
    </rPh>
    <rPh sb="4" eb="6">
      <t>ヨウセイ</t>
    </rPh>
    <rPh sb="6" eb="8">
      <t>コウシュウ</t>
    </rPh>
    <rPh sb="8" eb="10">
      <t>ジッシ</t>
    </rPh>
    <rPh sb="10" eb="13">
      <t>シンセイショ</t>
    </rPh>
    <rPh sb="18" eb="20">
      <t>ジギョウ</t>
    </rPh>
    <rPh sb="27" eb="29">
      <t>テイシュツ</t>
    </rPh>
    <phoneticPr fontId="4"/>
  </si>
  <si>
    <t>●　自然体験活動上級指導者（インストラクター）開催時の注意点</t>
    <rPh sb="2" eb="4">
      <t>シゼン</t>
    </rPh>
    <rPh sb="4" eb="6">
      <t>タイケン</t>
    </rPh>
    <rPh sb="6" eb="8">
      <t>カツドウ</t>
    </rPh>
    <rPh sb="8" eb="10">
      <t>ジョウキュウ</t>
    </rPh>
    <rPh sb="10" eb="13">
      <t>シドウシャ</t>
    </rPh>
    <rPh sb="23" eb="25">
      <t>カイサイ</t>
    </rPh>
    <rPh sb="25" eb="26">
      <t>ジ</t>
    </rPh>
    <rPh sb="27" eb="29">
      <t>チュウイ</t>
    </rPh>
    <rPh sb="29" eb="30">
      <t>テン</t>
    </rPh>
    <phoneticPr fontId="4"/>
  </si>
  <si>
    <t>インストラクター養成講習の受講要件として、演習Ⅰを全て受講している必要がありますので</t>
    <rPh sb="8" eb="10">
      <t>ヨウセイ</t>
    </rPh>
    <rPh sb="10" eb="12">
      <t>コウシュウ</t>
    </rPh>
    <rPh sb="13" eb="15">
      <t>ジュコウ</t>
    </rPh>
    <rPh sb="15" eb="17">
      <t>ヨウケン</t>
    </rPh>
    <rPh sb="21" eb="23">
      <t>エンシュウ</t>
    </rPh>
    <rPh sb="25" eb="26">
      <t>スベ</t>
    </rPh>
    <rPh sb="27" eb="29">
      <t>ジュコウ</t>
    </rPh>
    <rPh sb="33" eb="35">
      <t>ヒツヨウ</t>
    </rPh>
    <phoneticPr fontId="4"/>
  </si>
  <si>
    <t>参加者のご確認をお願い致します。</t>
    <rPh sb="0" eb="3">
      <t>サンカシャ</t>
    </rPh>
    <rPh sb="5" eb="7">
      <t>カクニン</t>
    </rPh>
    <rPh sb="9" eb="10">
      <t>ネガ</t>
    </rPh>
    <rPh sb="11" eb="12">
      <t>イタ</t>
    </rPh>
    <phoneticPr fontId="4"/>
  </si>
  <si>
    <t>なお演習Ⅰ受講の有無については、受講希望者がそれぞれ持っている</t>
    <rPh sb="2" eb="4">
      <t>エンシュウ</t>
    </rPh>
    <rPh sb="5" eb="7">
      <t>ジュコウ</t>
    </rPh>
    <rPh sb="8" eb="10">
      <t>ウム</t>
    </rPh>
    <rPh sb="16" eb="18">
      <t>ジュコウ</t>
    </rPh>
    <rPh sb="18" eb="21">
      <t>キボウシャ</t>
    </rPh>
    <rPh sb="26" eb="27">
      <t>モ</t>
    </rPh>
    <phoneticPr fontId="4"/>
  </si>
  <si>
    <t>「様式12　自然体験活動指導者養成講習（演習Ⅰ）履修表（受講票）」にてご確認いただけます。</t>
    <rPh sb="36" eb="38">
      <t>カクニン</t>
    </rPh>
    <phoneticPr fontId="4"/>
  </si>
  <si>
    <t>また、概論Ⅱを受講いただいたとしても、演習Ⅱを全て受講いただいてからでないと</t>
    <rPh sb="3" eb="5">
      <t>ガイロン</t>
    </rPh>
    <rPh sb="7" eb="9">
      <t>ジュコウ</t>
    </rPh>
    <rPh sb="19" eb="21">
      <t>エンシュウ</t>
    </rPh>
    <rPh sb="23" eb="24">
      <t>スベ</t>
    </rPh>
    <rPh sb="25" eb="27">
      <t>ジュコウ</t>
    </rPh>
    <phoneticPr fontId="4"/>
  </si>
  <si>
    <t>NEALインストラクターとしてご登録いただく事はできませんのでご注意ください。</t>
    <rPh sb="16" eb="18">
      <t>トウロク</t>
    </rPh>
    <rPh sb="22" eb="23">
      <t>コト</t>
    </rPh>
    <rPh sb="32" eb="34">
      <t>チュウイ</t>
    </rPh>
    <phoneticPr fontId="4"/>
  </si>
  <si>
    <t>◆報告の手引き</t>
    <rPh sb="1" eb="3">
      <t>ホウコク</t>
    </rPh>
    <rPh sb="4" eb="6">
      <t>テビ</t>
    </rPh>
    <phoneticPr fontId="4"/>
  </si>
  <si>
    <t>1. 報告書類　提出締め切り</t>
    <rPh sb="3" eb="5">
      <t>ホウコク</t>
    </rPh>
    <rPh sb="5" eb="7">
      <t>ショルイ</t>
    </rPh>
    <rPh sb="8" eb="10">
      <t>テイシュツ</t>
    </rPh>
    <rPh sb="10" eb="11">
      <t>シ</t>
    </rPh>
    <rPh sb="12" eb="13">
      <t>キ</t>
    </rPh>
    <phoneticPr fontId="4"/>
  </si>
  <si>
    <t>養成講習修了者名簿の提出締切は</t>
    <rPh sb="0" eb="2">
      <t>ヨウセイ</t>
    </rPh>
    <rPh sb="2" eb="4">
      <t>コウシュウ</t>
    </rPh>
    <rPh sb="4" eb="7">
      <t>シュウリョウシャ</t>
    </rPh>
    <rPh sb="7" eb="9">
      <t>メイボ</t>
    </rPh>
    <rPh sb="10" eb="12">
      <t>テイシュツ</t>
    </rPh>
    <rPh sb="12" eb="14">
      <t>シメキリ</t>
    </rPh>
    <phoneticPr fontId="4"/>
  </si>
  <si>
    <r>
      <t>事業終了日から1か月後まで</t>
    </r>
    <r>
      <rPr>
        <sz val="11"/>
        <rFont val="ＭＳ Ｐゴシック"/>
        <family val="3"/>
        <charset val="128"/>
      </rPr>
      <t>です。</t>
    </r>
    <rPh sb="0" eb="2">
      <t>ジギョウ</t>
    </rPh>
    <rPh sb="2" eb="4">
      <t>シュウリョウ</t>
    </rPh>
    <rPh sb="4" eb="5">
      <t>ヒ</t>
    </rPh>
    <rPh sb="9" eb="10">
      <t>ゲツ</t>
    </rPh>
    <rPh sb="10" eb="11">
      <t>ゴ</t>
    </rPh>
    <phoneticPr fontId="4"/>
  </si>
  <si>
    <t>上記締め切り日を過ぎてからご提出いただく場合、</t>
    <rPh sb="0" eb="2">
      <t>ジョウキ</t>
    </rPh>
    <rPh sb="2" eb="3">
      <t>シ</t>
    </rPh>
    <rPh sb="4" eb="5">
      <t>キ</t>
    </rPh>
    <rPh sb="6" eb="7">
      <t>ビ</t>
    </rPh>
    <rPh sb="8" eb="9">
      <t>ス</t>
    </rPh>
    <rPh sb="14" eb="16">
      <t>テイシュツ</t>
    </rPh>
    <rPh sb="20" eb="22">
      <t>バアイ</t>
    </rPh>
    <phoneticPr fontId="4"/>
  </si>
  <si>
    <t>認定されない可能性もありますのでご注意ください。</t>
    <rPh sb="17" eb="19">
      <t>チュウイ</t>
    </rPh>
    <phoneticPr fontId="4"/>
  </si>
  <si>
    <t>2. 提出書類および手続きフローチャート</t>
    <rPh sb="3" eb="5">
      <t>テイシュツ</t>
    </rPh>
    <rPh sb="5" eb="7">
      <t>ショルイ</t>
    </rPh>
    <rPh sb="10" eb="12">
      <t>テツヅ</t>
    </rPh>
    <phoneticPr fontId="4"/>
  </si>
  <si>
    <t>指導者登録申請　提出書類一覧</t>
    <rPh sb="0" eb="3">
      <t>シドウシャ</t>
    </rPh>
    <rPh sb="3" eb="5">
      <t>トウロク</t>
    </rPh>
    <rPh sb="5" eb="7">
      <t>シンセイ</t>
    </rPh>
    <rPh sb="8" eb="10">
      <t>テイシュツ</t>
    </rPh>
    <rPh sb="10" eb="12">
      <t>ショルイ</t>
    </rPh>
    <rPh sb="12" eb="14">
      <t>イチラン</t>
    </rPh>
    <phoneticPr fontId="4"/>
  </si>
  <si>
    <t>団体申請</t>
    <rPh sb="0" eb="2">
      <t>ダンタイ</t>
    </rPh>
    <rPh sb="2" eb="4">
      <t>シンセイ</t>
    </rPh>
    <phoneticPr fontId="10"/>
  </si>
  <si>
    <t>個人申請</t>
    <rPh sb="0" eb="2">
      <t>コジン</t>
    </rPh>
    <rPh sb="2" eb="4">
      <t>シンセイ</t>
    </rPh>
    <phoneticPr fontId="10"/>
  </si>
  <si>
    <t>要／不要</t>
    <rPh sb="0" eb="1">
      <t>ヨウ</t>
    </rPh>
    <rPh sb="2" eb="4">
      <t>フヨウ</t>
    </rPh>
    <phoneticPr fontId="10"/>
  </si>
  <si>
    <t>提出元</t>
    <rPh sb="0" eb="2">
      <t>テイシュツ</t>
    </rPh>
    <rPh sb="2" eb="3">
      <t>モト</t>
    </rPh>
    <phoneticPr fontId="10"/>
  </si>
  <si>
    <t>様式9</t>
    <phoneticPr fontId="4"/>
  </si>
  <si>
    <t>　養成講習修了者名簿</t>
    <phoneticPr fontId="4"/>
  </si>
  <si>
    <t>必須</t>
    <rPh sb="0" eb="2">
      <t>ヒッス</t>
    </rPh>
    <phoneticPr fontId="4"/>
  </si>
  <si>
    <t>団体</t>
    <rPh sb="0" eb="2">
      <t>ダンタイ</t>
    </rPh>
    <phoneticPr fontId="10"/>
  </si>
  <si>
    <t>　指導者データ入力書式</t>
    <phoneticPr fontId="4"/>
  </si>
  <si>
    <t>不要</t>
    <rPh sb="0" eb="2">
      <t>フヨウ</t>
    </rPh>
    <phoneticPr fontId="4"/>
  </si>
  <si>
    <t>－</t>
    <phoneticPr fontId="10"/>
  </si>
  <si>
    <t>様式10</t>
    <phoneticPr fontId="4"/>
  </si>
  <si>
    <t>　自然体験活動指導者資格取得申請書</t>
    <phoneticPr fontId="4"/>
  </si>
  <si>
    <t>登録希望者</t>
    <rPh sb="0" eb="2">
      <t>トウロク</t>
    </rPh>
    <rPh sb="2" eb="5">
      <t>キボウシャ</t>
    </rPh>
    <phoneticPr fontId="10"/>
  </si>
  <si>
    <t>　学生証コピー</t>
    <phoneticPr fontId="4"/>
  </si>
  <si>
    <t>学生割引利用時のみ提出</t>
    <rPh sb="0" eb="2">
      <t>ガクセイ</t>
    </rPh>
    <rPh sb="2" eb="4">
      <t>ワリビキ</t>
    </rPh>
    <rPh sb="4" eb="6">
      <t>リヨウ</t>
    </rPh>
    <rPh sb="6" eb="7">
      <t>ジ</t>
    </rPh>
    <rPh sb="9" eb="11">
      <t>テイシュツ</t>
    </rPh>
    <phoneticPr fontId="4"/>
  </si>
  <si>
    <t>3. 登録料について</t>
    <rPh sb="3" eb="5">
      <t>トウロク</t>
    </rPh>
    <rPh sb="5" eb="6">
      <t>リョウ</t>
    </rPh>
    <phoneticPr fontId="4"/>
  </si>
  <si>
    <t>自然体験活動指導者　登録料早見表</t>
    <rPh sb="0" eb="2">
      <t>シゼン</t>
    </rPh>
    <rPh sb="2" eb="4">
      <t>タイケン</t>
    </rPh>
    <rPh sb="4" eb="6">
      <t>カツドウ</t>
    </rPh>
    <rPh sb="6" eb="9">
      <t>シドウシャ</t>
    </rPh>
    <rPh sb="10" eb="12">
      <t>トウロク</t>
    </rPh>
    <rPh sb="12" eb="13">
      <t>リョウ</t>
    </rPh>
    <rPh sb="13" eb="14">
      <t>ハヤ</t>
    </rPh>
    <rPh sb="14" eb="15">
      <t>ミ</t>
    </rPh>
    <rPh sb="15" eb="16">
      <t>ヒョウ</t>
    </rPh>
    <phoneticPr fontId="4"/>
  </si>
  <si>
    <t>指導者種別</t>
    <rPh sb="0" eb="3">
      <t>シドウシャ</t>
    </rPh>
    <rPh sb="3" eb="5">
      <t>シュベツ</t>
    </rPh>
    <phoneticPr fontId="4"/>
  </si>
  <si>
    <t>金額</t>
    <rPh sb="0" eb="2">
      <t>キンガク</t>
    </rPh>
    <phoneticPr fontId="4"/>
  </si>
  <si>
    <t>登録期間</t>
    <rPh sb="0" eb="2">
      <t>トウロク</t>
    </rPh>
    <rPh sb="2" eb="4">
      <t>キカン</t>
    </rPh>
    <phoneticPr fontId="4"/>
  </si>
  <si>
    <t>　　　　自然体験活動指導者（NEALリーダー）</t>
    <rPh sb="4" eb="6">
      <t>シゼン</t>
    </rPh>
    <rPh sb="6" eb="8">
      <t>タイケン</t>
    </rPh>
    <rPh sb="8" eb="10">
      <t>カツドウ</t>
    </rPh>
    <rPh sb="10" eb="13">
      <t>シドウシャ</t>
    </rPh>
    <phoneticPr fontId="4"/>
  </si>
  <si>
    <t>5,000円</t>
    <rPh sb="1" eb="6">
      <t>０００エン</t>
    </rPh>
    <phoneticPr fontId="4"/>
  </si>
  <si>
    <t>終身登録</t>
    <rPh sb="0" eb="2">
      <t>シュウシン</t>
    </rPh>
    <rPh sb="2" eb="4">
      <t>トウロク</t>
    </rPh>
    <phoneticPr fontId="4"/>
  </si>
  <si>
    <r>
      <t>　　　　　※NEALリーダーに限り、</t>
    </r>
    <r>
      <rPr>
        <b/>
        <sz val="9"/>
        <rFont val="ＭＳ Ｐゴシック"/>
        <family val="3"/>
        <charset val="128"/>
      </rPr>
      <t>学生割引</t>
    </r>
    <r>
      <rPr>
        <sz val="9"/>
        <rFont val="ＭＳ Ｐゴシック"/>
        <family val="3"/>
        <charset val="128"/>
      </rPr>
      <t>をご利用いただけます。
　　　　　　</t>
    </r>
    <r>
      <rPr>
        <b/>
        <sz val="9"/>
        <rFont val="ＭＳ Ｐゴシック"/>
        <family val="3"/>
        <charset val="128"/>
      </rPr>
      <t xml:space="preserve"> </t>
    </r>
    <r>
      <rPr>
        <sz val="9"/>
        <rFont val="ＭＳ Ｐゴシック"/>
        <family val="3"/>
        <charset val="128"/>
      </rPr>
      <t>ご希望の際は</t>
    </r>
    <r>
      <rPr>
        <u val="double"/>
        <sz val="9"/>
        <rFont val="ＭＳ Ｐゴシック"/>
        <family val="3"/>
        <charset val="128"/>
      </rPr>
      <t>学生証コピーを提出</t>
    </r>
    <r>
      <rPr>
        <sz val="9"/>
        <rFont val="ＭＳ Ｐゴシック"/>
        <family val="3"/>
        <charset val="128"/>
      </rPr>
      <t>ください。</t>
    </r>
    <rPh sb="15" eb="16">
      <t>カギ</t>
    </rPh>
    <rPh sb="18" eb="20">
      <t>ガクセイ</t>
    </rPh>
    <rPh sb="20" eb="22">
      <t>ワリビキ</t>
    </rPh>
    <rPh sb="24" eb="26">
      <t>リヨウ</t>
    </rPh>
    <rPh sb="42" eb="44">
      <t>キボウ</t>
    </rPh>
    <rPh sb="45" eb="46">
      <t>サイ</t>
    </rPh>
    <phoneticPr fontId="4"/>
  </si>
  <si>
    <t>3,000円</t>
    <rPh sb="1" eb="6">
      <t>０００エン</t>
    </rPh>
    <phoneticPr fontId="4"/>
  </si>
  <si>
    <t>　　　　自然体験活動上級指導者（NEALインストラクター）</t>
    <rPh sb="4" eb="6">
      <t>シゼン</t>
    </rPh>
    <rPh sb="6" eb="8">
      <t>タイケン</t>
    </rPh>
    <rPh sb="8" eb="10">
      <t>カツドウ</t>
    </rPh>
    <rPh sb="10" eb="12">
      <t>ジョウキュウ</t>
    </rPh>
    <rPh sb="12" eb="15">
      <t>シドウシャ</t>
    </rPh>
    <phoneticPr fontId="4"/>
  </si>
  <si>
    <t>6,000円</t>
    <rPh sb="1" eb="6">
      <t>０００エン</t>
    </rPh>
    <phoneticPr fontId="4"/>
  </si>
  <si>
    <t>3年間</t>
    <rPh sb="1" eb="3">
      <t>ネンカン</t>
    </rPh>
    <phoneticPr fontId="4"/>
  </si>
  <si>
    <t>　　　　自然体験活動総括指導者（NEALコーディネーター）</t>
    <rPh sb="4" eb="6">
      <t>シゼン</t>
    </rPh>
    <rPh sb="6" eb="8">
      <t>タイケン</t>
    </rPh>
    <rPh sb="8" eb="10">
      <t>カツドウ</t>
    </rPh>
    <rPh sb="10" eb="12">
      <t>ソウカツ</t>
    </rPh>
    <rPh sb="12" eb="15">
      <t>シドウシャ</t>
    </rPh>
    <phoneticPr fontId="4"/>
  </si>
  <si>
    <t>≪お振込口座≫</t>
    <rPh sb="2" eb="4">
      <t>フリコミ</t>
    </rPh>
    <rPh sb="4" eb="6">
      <t>コウザ</t>
    </rPh>
    <phoneticPr fontId="4"/>
  </si>
  <si>
    <r>
      <t>●　</t>
    </r>
    <r>
      <rPr>
        <b/>
        <u/>
        <sz val="11"/>
        <rFont val="ＭＳ ゴシック"/>
        <family val="3"/>
        <charset val="128"/>
      </rPr>
      <t>三菱UFJ銀行　代々木上原支店</t>
    </r>
    <phoneticPr fontId="10"/>
  </si>
  <si>
    <t>口座番号：　普通口座　0078002</t>
  </si>
  <si>
    <t>名義：　全国体験活動指導者認定委員会　自然体験活動部会　部会長　岡島成行</t>
    <phoneticPr fontId="10"/>
  </si>
  <si>
    <r>
      <rPr>
        <u/>
        <sz val="11"/>
        <rFont val="ＭＳ ゴシック"/>
        <family val="3"/>
        <charset val="128"/>
      </rPr>
      <t>●　</t>
    </r>
    <r>
      <rPr>
        <b/>
        <u/>
        <sz val="11"/>
        <rFont val="ＭＳ ゴシック"/>
        <family val="3"/>
        <charset val="128"/>
      </rPr>
      <t>ゆうちょ銀行</t>
    </r>
    <phoneticPr fontId="10"/>
  </si>
  <si>
    <t>口座番号：　10170-76537411　　　名義：　自然体験活動部会</t>
    <phoneticPr fontId="10"/>
  </si>
  <si>
    <t>（※他の金融機関口座との間で振込する場合</t>
  </si>
  <si>
    <t>　　店番：018　預金種目：普通預金　口座番号：7653741）</t>
    <phoneticPr fontId="10"/>
  </si>
  <si>
    <r>
      <t>●　</t>
    </r>
    <r>
      <rPr>
        <b/>
        <u/>
        <sz val="11"/>
        <color indexed="8"/>
        <rFont val="ＭＳ ゴシック"/>
        <family val="3"/>
        <charset val="128"/>
      </rPr>
      <t>郵便振替</t>
    </r>
    <r>
      <rPr>
        <sz val="11"/>
        <color indexed="8"/>
        <rFont val="ＭＳ ゴシック"/>
        <family val="3"/>
        <charset val="128"/>
      </rPr>
      <t xml:space="preserve">  </t>
    </r>
  </si>
  <si>
    <t xml:space="preserve">口座番号：　00120-8-550469　　　 名義：　NEAL自然体験活動部会 </t>
    <phoneticPr fontId="10"/>
  </si>
  <si>
    <t>4. 登録証発送時期について</t>
    <rPh sb="3" eb="5">
      <t>トウロク</t>
    </rPh>
    <rPh sb="5" eb="6">
      <t>ショウ</t>
    </rPh>
    <rPh sb="6" eb="8">
      <t>ハッソウ</t>
    </rPh>
    <rPh sb="8" eb="10">
      <t>ジキ</t>
    </rPh>
    <phoneticPr fontId="4"/>
  </si>
  <si>
    <t>自然体験活動指導者（NEAL）の資格認定には、自然体験活動部会および認定委員会の</t>
    <rPh sb="0" eb="2">
      <t>シゼン</t>
    </rPh>
    <rPh sb="2" eb="4">
      <t>タイケン</t>
    </rPh>
    <rPh sb="4" eb="6">
      <t>カツドウ</t>
    </rPh>
    <rPh sb="6" eb="9">
      <t>シドウシャ</t>
    </rPh>
    <rPh sb="16" eb="18">
      <t>シカク</t>
    </rPh>
    <rPh sb="18" eb="20">
      <t>ニンテイ</t>
    </rPh>
    <rPh sb="23" eb="25">
      <t>シゼン</t>
    </rPh>
    <rPh sb="25" eb="27">
      <t>タイケン</t>
    </rPh>
    <rPh sb="27" eb="29">
      <t>カツドウ</t>
    </rPh>
    <rPh sb="29" eb="31">
      <t>ブカイ</t>
    </rPh>
    <rPh sb="34" eb="36">
      <t>ニンテイ</t>
    </rPh>
    <rPh sb="36" eb="39">
      <t>イインカイ</t>
    </rPh>
    <phoneticPr fontId="4"/>
  </si>
  <si>
    <r>
      <t>審査に合格する必要があるため、登録証の発行には</t>
    </r>
    <r>
      <rPr>
        <u/>
        <sz val="11"/>
        <rFont val="ＭＳ Ｐゴシック"/>
        <family val="3"/>
        <charset val="128"/>
      </rPr>
      <t>２か月程度かかる</t>
    </r>
    <r>
      <rPr>
        <sz val="11"/>
        <rFont val="ＭＳ Ｐゴシック"/>
        <family val="3"/>
        <charset val="128"/>
      </rPr>
      <t>場合があります。</t>
    </r>
    <rPh sb="31" eb="33">
      <t>バアイ</t>
    </rPh>
    <phoneticPr fontId="4"/>
  </si>
  <si>
    <t>予めご了承ください。なお、登録証は各登録者へ直接送付されます。</t>
    <rPh sb="0" eb="1">
      <t>アラカジ</t>
    </rPh>
    <rPh sb="3" eb="5">
      <t>リョウショウ</t>
    </rPh>
    <phoneticPr fontId="4"/>
  </si>
  <si>
    <t>団体へ一括送付をご希望の際は事務局へご連絡ください。</t>
    <rPh sb="0" eb="2">
      <t>ダンタイ</t>
    </rPh>
    <rPh sb="3" eb="5">
      <t>イッカツ</t>
    </rPh>
    <rPh sb="5" eb="7">
      <t>ソウフ</t>
    </rPh>
    <rPh sb="9" eb="11">
      <t>キボウ</t>
    </rPh>
    <rPh sb="12" eb="13">
      <t>サイ</t>
    </rPh>
    <rPh sb="14" eb="17">
      <t>ジムキョク</t>
    </rPh>
    <rPh sb="19" eb="21">
      <t>レンラク</t>
    </rPh>
    <phoneticPr fontId="4"/>
  </si>
  <si>
    <t>◆基本情報設定</t>
    <rPh sb="1" eb="3">
      <t>キホン</t>
    </rPh>
    <rPh sb="3" eb="5">
      <t>ジョウホウ</t>
    </rPh>
    <rPh sb="5" eb="7">
      <t>セッテイ</t>
    </rPh>
    <phoneticPr fontId="4"/>
  </si>
  <si>
    <t>　※こちらに記載された情報は他のシートに転写されます。</t>
    <rPh sb="6" eb="8">
      <t>キサイ</t>
    </rPh>
    <rPh sb="11" eb="13">
      <t>ジョウホウ</t>
    </rPh>
    <rPh sb="14" eb="15">
      <t>ホカ</t>
    </rPh>
    <rPh sb="20" eb="22">
      <t>テンシャ</t>
    </rPh>
    <phoneticPr fontId="4"/>
  </si>
  <si>
    <t>　※次回の講習申請の際は今回入力した情報をコピー＆ペーストで反映することが可能です。（変更事項は変更すること）</t>
    <rPh sb="2" eb="4">
      <t>ジカイ</t>
    </rPh>
    <rPh sb="5" eb="7">
      <t>コウシュウ</t>
    </rPh>
    <rPh sb="7" eb="9">
      <t>シンセイ</t>
    </rPh>
    <rPh sb="10" eb="11">
      <t>サイ</t>
    </rPh>
    <rPh sb="12" eb="14">
      <t>コンカイ</t>
    </rPh>
    <rPh sb="14" eb="16">
      <t>ニュウリョク</t>
    </rPh>
    <rPh sb="18" eb="20">
      <t>ジョウホウ</t>
    </rPh>
    <rPh sb="30" eb="32">
      <t>ハンエイ</t>
    </rPh>
    <rPh sb="37" eb="39">
      <t>カノウ</t>
    </rPh>
    <rPh sb="43" eb="45">
      <t>ヘンコウ</t>
    </rPh>
    <rPh sb="45" eb="47">
      <t>ジコウ</t>
    </rPh>
    <rPh sb="48" eb="50">
      <t>ヘンコウ</t>
    </rPh>
    <phoneticPr fontId="4"/>
  </si>
  <si>
    <t>　※提出の際は今一度、他のシートに転写されているか確認してください。</t>
    <rPh sb="2" eb="4">
      <t>テイシュツ</t>
    </rPh>
    <rPh sb="5" eb="6">
      <t>サイ</t>
    </rPh>
    <rPh sb="7" eb="10">
      <t>イマイチド</t>
    </rPh>
    <rPh sb="11" eb="12">
      <t>ホカ</t>
    </rPh>
    <rPh sb="17" eb="19">
      <t>テンシャ</t>
    </rPh>
    <rPh sb="25" eb="27">
      <t>カクニン</t>
    </rPh>
    <phoneticPr fontId="4"/>
  </si>
  <si>
    <t>　※申請者が主任講師と頃なる場合は、主任講師が確認した後に提出すること。</t>
    <rPh sb="2" eb="5">
      <t>シンセイシャ</t>
    </rPh>
    <rPh sb="6" eb="8">
      <t>シュニン</t>
    </rPh>
    <rPh sb="8" eb="10">
      <t>コウシ</t>
    </rPh>
    <rPh sb="11" eb="12">
      <t>コロ</t>
    </rPh>
    <rPh sb="14" eb="16">
      <t>バアイ</t>
    </rPh>
    <rPh sb="18" eb="20">
      <t>シュニン</t>
    </rPh>
    <rPh sb="20" eb="22">
      <t>コウシ</t>
    </rPh>
    <rPh sb="23" eb="25">
      <t>カクニン</t>
    </rPh>
    <rPh sb="27" eb="28">
      <t>アト</t>
    </rPh>
    <rPh sb="29" eb="31">
      <t>テイシュツ</t>
    </rPh>
    <phoneticPr fontId="4"/>
  </si>
  <si>
    <t>養成団体情報</t>
    <rPh sb="0" eb="2">
      <t>ヨウセイ</t>
    </rPh>
    <rPh sb="2" eb="4">
      <t>ダンタイ</t>
    </rPh>
    <rPh sb="4" eb="6">
      <t>ジョウホウ</t>
    </rPh>
    <phoneticPr fontId="4"/>
  </si>
  <si>
    <t>団体名</t>
    <rPh sb="0" eb="2">
      <t>ダンタイ</t>
    </rPh>
    <rPh sb="2" eb="3">
      <t>メイ</t>
    </rPh>
    <phoneticPr fontId="4"/>
  </si>
  <si>
    <t>養成団体番号</t>
    <rPh sb="0" eb="2">
      <t>ヨウセイ</t>
    </rPh>
    <rPh sb="2" eb="4">
      <t>ダンタイ</t>
    </rPh>
    <rPh sb="4" eb="6">
      <t>バンゴウ</t>
    </rPh>
    <phoneticPr fontId="4"/>
  </si>
  <si>
    <t>郵便番号</t>
    <rPh sb="0" eb="4">
      <t>ユウビンバンゴウ</t>
    </rPh>
    <phoneticPr fontId="4"/>
  </si>
  <si>
    <t>都道府県</t>
    <rPh sb="0" eb="4">
      <t>トドウフケン</t>
    </rPh>
    <phoneticPr fontId="4"/>
  </si>
  <si>
    <t>市区郡</t>
    <rPh sb="0" eb="2">
      <t>シク</t>
    </rPh>
    <rPh sb="2" eb="3">
      <t>グン</t>
    </rPh>
    <phoneticPr fontId="4"/>
  </si>
  <si>
    <t>町名以降</t>
    <rPh sb="0" eb="2">
      <t>チョウメイ</t>
    </rPh>
    <rPh sb="2" eb="4">
      <t>イコウ</t>
    </rPh>
    <phoneticPr fontId="4"/>
  </si>
  <si>
    <t>TEL</t>
    <phoneticPr fontId="4"/>
  </si>
  <si>
    <t>FAX</t>
    <phoneticPr fontId="4"/>
  </si>
  <si>
    <t>E-mail</t>
    <phoneticPr fontId="4"/>
  </si>
  <si>
    <t>講座情報</t>
    <rPh sb="0" eb="2">
      <t>コウザ</t>
    </rPh>
    <rPh sb="2" eb="4">
      <t>ジョウホウ</t>
    </rPh>
    <phoneticPr fontId="4"/>
  </si>
  <si>
    <t>申請者</t>
    <rPh sb="0" eb="2">
      <t>シンセイ</t>
    </rPh>
    <phoneticPr fontId="4"/>
  </si>
  <si>
    <t>申請者連絡先</t>
    <rPh sb="0" eb="3">
      <t>シンセイシャ</t>
    </rPh>
    <rPh sb="3" eb="6">
      <t>レンラクサキ</t>
    </rPh>
    <phoneticPr fontId="4"/>
  </si>
  <si>
    <t>主任講師</t>
    <rPh sb="0" eb="2">
      <t>シュニン</t>
    </rPh>
    <rPh sb="2" eb="4">
      <t>コウシ</t>
    </rPh>
    <phoneticPr fontId="4"/>
  </si>
  <si>
    <t>主任講師ID</t>
    <rPh sb="0" eb="2">
      <t>シュニン</t>
    </rPh>
    <rPh sb="2" eb="4">
      <t>コウシ</t>
    </rPh>
    <phoneticPr fontId="4"/>
  </si>
  <si>
    <t>養成指導者資格種別</t>
    <rPh sb="0" eb="2">
      <t>ヨウセイ</t>
    </rPh>
    <rPh sb="2" eb="5">
      <t>シドウシャ</t>
    </rPh>
    <rPh sb="5" eb="7">
      <t>シカク</t>
    </rPh>
    <rPh sb="7" eb="9">
      <t>シュベツ</t>
    </rPh>
    <phoneticPr fontId="4"/>
  </si>
  <si>
    <t>講習会名称</t>
    <rPh sb="0" eb="3">
      <t>コウシュウカイ</t>
    </rPh>
    <rPh sb="3" eb="5">
      <t>メイショウ</t>
    </rPh>
    <phoneticPr fontId="4"/>
  </si>
  <si>
    <t>講習実施開始日</t>
    <rPh sb="0" eb="2">
      <t>コウシュウ</t>
    </rPh>
    <rPh sb="2" eb="4">
      <t>ジッシ</t>
    </rPh>
    <rPh sb="4" eb="6">
      <t>カイシ</t>
    </rPh>
    <rPh sb="6" eb="7">
      <t>ビ</t>
    </rPh>
    <phoneticPr fontId="4"/>
  </si>
  <si>
    <t>講習実施修了日</t>
    <rPh sb="0" eb="2">
      <t>コウシュウ</t>
    </rPh>
    <rPh sb="2" eb="4">
      <t>ジッシ</t>
    </rPh>
    <rPh sb="4" eb="6">
      <t>シュウリョウ</t>
    </rPh>
    <rPh sb="6" eb="7">
      <t>ニチ</t>
    </rPh>
    <phoneticPr fontId="4"/>
  </si>
  <si>
    <t>主な会場</t>
    <rPh sb="0" eb="1">
      <t>オモ</t>
    </rPh>
    <rPh sb="2" eb="4">
      <t>カイジョウ</t>
    </rPh>
    <phoneticPr fontId="4"/>
  </si>
  <si>
    <t>所在地（都道府県）</t>
    <rPh sb="0" eb="3">
      <t>ショザイチ</t>
    </rPh>
    <rPh sb="4" eb="8">
      <t>トドウフケン</t>
    </rPh>
    <phoneticPr fontId="4"/>
  </si>
  <si>
    <t>総スタッフ数</t>
    <rPh sb="0" eb="1">
      <t>ソウ</t>
    </rPh>
    <rPh sb="5" eb="6">
      <t>スウ</t>
    </rPh>
    <phoneticPr fontId="4"/>
  </si>
  <si>
    <t>人</t>
    <rPh sb="0" eb="1">
      <t>ヒト</t>
    </rPh>
    <phoneticPr fontId="4"/>
  </si>
  <si>
    <t>募集定員</t>
    <rPh sb="0" eb="2">
      <t>ボシュウ</t>
    </rPh>
    <rPh sb="2" eb="4">
      <t>テイイン</t>
    </rPh>
    <phoneticPr fontId="4"/>
  </si>
  <si>
    <t>人</t>
    <rPh sb="0" eb="1">
      <t>ニン</t>
    </rPh>
    <phoneticPr fontId="4"/>
  </si>
  <si>
    <t>参加費</t>
    <rPh sb="0" eb="3">
      <t>サンカヒ</t>
    </rPh>
    <phoneticPr fontId="4"/>
  </si>
  <si>
    <t>円</t>
    <rPh sb="0" eb="1">
      <t>エン</t>
    </rPh>
    <phoneticPr fontId="4"/>
  </si>
  <si>
    <t>備考</t>
    <rPh sb="0" eb="2">
      <t>ビコウ</t>
    </rPh>
    <phoneticPr fontId="4"/>
  </si>
  <si>
    <t>部分履修</t>
    <rPh sb="0" eb="2">
      <t>ブブン</t>
    </rPh>
    <rPh sb="2" eb="4">
      <t>リシュウ</t>
    </rPh>
    <phoneticPr fontId="4"/>
  </si>
  <si>
    <t>更新講習受講（※）</t>
    <rPh sb="0" eb="2">
      <t>コウシン</t>
    </rPh>
    <rPh sb="2" eb="4">
      <t>コウシュウ</t>
    </rPh>
    <rPh sb="4" eb="6">
      <t>ジュコウ</t>
    </rPh>
    <phoneticPr fontId="4"/>
  </si>
  <si>
    <t>（※）インストラクター、コーディネーター講習の場合のみ選択</t>
    <phoneticPr fontId="4"/>
  </si>
  <si>
    <t>保険加入状況</t>
    <rPh sb="0" eb="2">
      <t>ホケン</t>
    </rPh>
    <rPh sb="2" eb="4">
      <t>カニュウ</t>
    </rPh>
    <rPh sb="4" eb="6">
      <t>ジョウキョウ</t>
    </rPh>
    <phoneticPr fontId="4"/>
  </si>
  <si>
    <t>主催者・スタッフ</t>
    <rPh sb="0" eb="3">
      <t>シュサイシャ</t>
    </rPh>
    <phoneticPr fontId="4"/>
  </si>
  <si>
    <t>傷害保険</t>
    <rPh sb="0" eb="2">
      <t>ショウガイ</t>
    </rPh>
    <rPh sb="2" eb="4">
      <t>ホケン</t>
    </rPh>
    <phoneticPr fontId="4"/>
  </si>
  <si>
    <t>賠償責任保険</t>
    <rPh sb="0" eb="2">
      <t>バイショウ</t>
    </rPh>
    <rPh sb="2" eb="4">
      <t>セキニン</t>
    </rPh>
    <rPh sb="4" eb="6">
      <t>ホケン</t>
    </rPh>
    <phoneticPr fontId="4"/>
  </si>
  <si>
    <t>参加者</t>
    <rPh sb="0" eb="3">
      <t>サンカシャ</t>
    </rPh>
    <phoneticPr fontId="4"/>
  </si>
  <si>
    <t>講座情報公開</t>
    <rPh sb="0" eb="2">
      <t>コウザ</t>
    </rPh>
    <rPh sb="2" eb="4">
      <t>ジョウホウ</t>
    </rPh>
    <rPh sb="4" eb="6">
      <t>コウカイ</t>
    </rPh>
    <phoneticPr fontId="4"/>
  </si>
  <si>
    <t>↓　情報公開 希望の場合は以下項目がそのままホームページに掲載されます</t>
  </si>
  <si>
    <t>問合せ先</t>
    <rPh sb="0" eb="2">
      <t>トイアワ</t>
    </rPh>
    <rPh sb="3" eb="4">
      <t>サキ</t>
    </rPh>
    <phoneticPr fontId="4"/>
  </si>
  <si>
    <t>名称</t>
    <rPh sb="0" eb="2">
      <t>メイショウ</t>
    </rPh>
    <phoneticPr fontId="4"/>
  </si>
  <si>
    <t>所在地</t>
    <rPh sb="0" eb="3">
      <t>ショザイチ</t>
    </rPh>
    <phoneticPr fontId="4"/>
  </si>
  <si>
    <t>ホームページ</t>
    <phoneticPr fontId="4"/>
  </si>
  <si>
    <t>◆講師プロフィール記入欄</t>
    <rPh sb="1" eb="3">
      <t>コウシ</t>
    </rPh>
    <rPh sb="9" eb="11">
      <t>キニュウ</t>
    </rPh>
    <rPh sb="11" eb="12">
      <t>ラン</t>
    </rPh>
    <phoneticPr fontId="4"/>
  </si>
  <si>
    <t>　※5名以上は、「③講師プロフィール」をコピー＆ペーストして直接入力してください</t>
    <rPh sb="3" eb="6">
      <t>メイイジョウ</t>
    </rPh>
    <rPh sb="10" eb="12">
      <t>コウシ</t>
    </rPh>
    <rPh sb="30" eb="32">
      <t>チョクセツ</t>
    </rPh>
    <rPh sb="32" eb="34">
      <t>ニュウリョク</t>
    </rPh>
    <phoneticPr fontId="4"/>
  </si>
  <si>
    <t>　※主任講師、NEALインストラクター、NEALコーディネーター以外の方が講師をする場合に提出して下さい。</t>
    <rPh sb="2" eb="4">
      <t>シュニン</t>
    </rPh>
    <rPh sb="4" eb="6">
      <t>コウシ</t>
    </rPh>
    <rPh sb="32" eb="34">
      <t>イガイ</t>
    </rPh>
    <rPh sb="35" eb="36">
      <t>カタ</t>
    </rPh>
    <rPh sb="37" eb="39">
      <t>コウシ</t>
    </rPh>
    <rPh sb="42" eb="44">
      <t>バアイ</t>
    </rPh>
    <phoneticPr fontId="4"/>
  </si>
  <si>
    <t>　※講師毎に全ての項目を漏れなく記載されているか確認してください。</t>
    <phoneticPr fontId="4"/>
  </si>
  <si>
    <t>講師情報</t>
    <rPh sb="0" eb="2">
      <t>コウシ</t>
    </rPh>
    <rPh sb="2" eb="4">
      <t>ジョウホウ</t>
    </rPh>
    <phoneticPr fontId="4"/>
  </si>
  <si>
    <t>氏名</t>
    <rPh sb="0" eb="2">
      <t>シメイ</t>
    </rPh>
    <phoneticPr fontId="4"/>
  </si>
  <si>
    <t>年齢</t>
    <rPh sb="0" eb="2">
      <t>ネンレイ</t>
    </rPh>
    <phoneticPr fontId="4"/>
  </si>
  <si>
    <t>歳</t>
    <rPh sb="0" eb="1">
      <t>サイ</t>
    </rPh>
    <phoneticPr fontId="4"/>
  </si>
  <si>
    <t>活動団体</t>
    <rPh sb="0" eb="2">
      <t>カツドウ</t>
    </rPh>
    <rPh sb="2" eb="4">
      <t>ダンタイ</t>
    </rPh>
    <phoneticPr fontId="4"/>
  </si>
  <si>
    <t>役職</t>
    <rPh sb="0" eb="2">
      <t>ヤクショク</t>
    </rPh>
    <phoneticPr fontId="4"/>
  </si>
  <si>
    <t>取得資格</t>
    <rPh sb="0" eb="2">
      <t>シュトク</t>
    </rPh>
    <rPh sb="2" eb="4">
      <t>シカク</t>
    </rPh>
    <phoneticPr fontId="4"/>
  </si>
  <si>
    <t>所持資格1</t>
    <rPh sb="0" eb="2">
      <t>ショジ</t>
    </rPh>
    <rPh sb="2" eb="4">
      <t>シカク</t>
    </rPh>
    <phoneticPr fontId="4"/>
  </si>
  <si>
    <t>取得
年月日</t>
    <rPh sb="0" eb="2">
      <t>シュトク</t>
    </rPh>
    <rPh sb="3" eb="6">
      <t>ネンガッピ</t>
    </rPh>
    <phoneticPr fontId="4"/>
  </si>
  <si>
    <t>所持資格2</t>
    <rPh sb="0" eb="2">
      <t>ショジ</t>
    </rPh>
    <rPh sb="2" eb="4">
      <t>シカク</t>
    </rPh>
    <phoneticPr fontId="4"/>
  </si>
  <si>
    <t>所持資格3</t>
    <rPh sb="0" eb="2">
      <t>ショジ</t>
    </rPh>
    <rPh sb="2" eb="4">
      <t>シカク</t>
    </rPh>
    <phoneticPr fontId="4"/>
  </si>
  <si>
    <t>所持資格4</t>
    <rPh sb="0" eb="2">
      <t>ショジ</t>
    </rPh>
    <rPh sb="2" eb="4">
      <t>シカク</t>
    </rPh>
    <phoneticPr fontId="4"/>
  </si>
  <si>
    <t>所持資格5</t>
    <rPh sb="0" eb="2">
      <t>ショジ</t>
    </rPh>
    <rPh sb="2" eb="4">
      <t>シカク</t>
    </rPh>
    <phoneticPr fontId="4"/>
  </si>
  <si>
    <t>指導歴</t>
    <rPh sb="0" eb="2">
      <t>シドウ</t>
    </rPh>
    <rPh sb="2" eb="3">
      <t>レキ</t>
    </rPh>
    <phoneticPr fontId="4"/>
  </si>
  <si>
    <t>事業名称0</t>
    <rPh sb="0" eb="2">
      <t>ジギョウ</t>
    </rPh>
    <rPh sb="2" eb="4">
      <t>メイショウ</t>
    </rPh>
    <phoneticPr fontId="4"/>
  </si>
  <si>
    <t>(例)○○○○養成講座</t>
  </si>
  <si>
    <t>指導
実績</t>
    <phoneticPr fontId="4"/>
  </si>
  <si>
    <t>（例）2005年から実施
実施回数：3回　頻度:毎年1回</t>
    <phoneticPr fontId="4"/>
  </si>
  <si>
    <t>事業名称1</t>
    <rPh sb="0" eb="2">
      <t>ジギョウ</t>
    </rPh>
    <rPh sb="2" eb="4">
      <t>メイショウ</t>
    </rPh>
    <phoneticPr fontId="4"/>
  </si>
  <si>
    <t>事業名称2</t>
    <rPh sb="0" eb="2">
      <t>ジギョウ</t>
    </rPh>
    <rPh sb="2" eb="4">
      <t>メイショウ</t>
    </rPh>
    <phoneticPr fontId="4"/>
  </si>
  <si>
    <t>事業名称3</t>
    <rPh sb="0" eb="2">
      <t>ジギョウ</t>
    </rPh>
    <rPh sb="2" eb="4">
      <t>メイショウ</t>
    </rPh>
    <phoneticPr fontId="4"/>
  </si>
  <si>
    <t>事業名称4</t>
    <rPh sb="0" eb="2">
      <t>ジギョウ</t>
    </rPh>
    <rPh sb="2" eb="4">
      <t>メイショウ</t>
    </rPh>
    <phoneticPr fontId="4"/>
  </si>
  <si>
    <t>事業名称5</t>
    <rPh sb="0" eb="2">
      <t>ジギョウ</t>
    </rPh>
    <rPh sb="2" eb="4">
      <t>メイショウ</t>
    </rPh>
    <phoneticPr fontId="4"/>
  </si>
  <si>
    <r>
      <t>　　　　　　　　　養成講習実施申請書　　　　　</t>
    </r>
    <r>
      <rPr>
        <sz val="15"/>
        <rFont val="ＭＳ ゴシック"/>
        <family val="3"/>
        <charset val="128"/>
      </rPr>
      <t>様式３</t>
    </r>
    <rPh sb="9" eb="11">
      <t>ヨウセイ</t>
    </rPh>
    <rPh sb="11" eb="13">
      <t>コウシュウ</t>
    </rPh>
    <rPh sb="13" eb="15">
      <t>ジッシ</t>
    </rPh>
    <phoneticPr fontId="4"/>
  </si>
  <si>
    <t>必須項目のうち、以下の行に入力漏れが</t>
    <phoneticPr fontId="4"/>
  </si>
  <si>
    <t>箇所あります。</t>
    <rPh sb="0" eb="2">
      <t>カショ</t>
    </rPh>
    <phoneticPr fontId="4"/>
  </si>
  <si>
    <t>申請日</t>
    <phoneticPr fontId="4"/>
  </si>
  <si>
    <t>1.　団体概要</t>
    <rPh sb="3" eb="5">
      <t>だんたい</t>
    </rPh>
    <rPh sb="5" eb="7">
      <t>がいよう</t>
    </rPh>
    <phoneticPr fontId="4" type="Hiragana"/>
  </si>
  <si>
    <t>(1)申請団体名</t>
  </si>
  <si>
    <t>(2)団体認定番号</t>
    <rPh sb="3" eb="4">
      <t>ダン</t>
    </rPh>
    <rPh sb="4" eb="5">
      <t>タイ</t>
    </rPh>
    <rPh sb="5" eb="7">
      <t>ニンテイ</t>
    </rPh>
    <phoneticPr fontId="4"/>
  </si>
  <si>
    <t>まずは「①基本情報」シートをご入力ください</t>
    <rPh sb="5" eb="7">
      <t>キホン</t>
    </rPh>
    <rPh sb="7" eb="9">
      <t>ジョウホウ</t>
    </rPh>
    <rPh sb="15" eb="17">
      <t>ニュウリョク</t>
    </rPh>
    <phoneticPr fontId="4"/>
  </si>
  <si>
    <t>(3)申請責任者</t>
  </si>
  <si>
    <t>(4)主任講師（講習管理者）</t>
    <rPh sb="3" eb="5">
      <t>シュニン</t>
    </rPh>
    <rPh sb="5" eb="7">
      <t>コウシ</t>
    </rPh>
    <rPh sb="8" eb="10">
      <t>コウシュウ</t>
    </rPh>
    <rPh sb="10" eb="13">
      <t>カンリシャ</t>
    </rPh>
    <phoneticPr fontId="4"/>
  </si>
  <si>
    <t>(5)主任講師（講習管理者）登録番号</t>
    <rPh sb="3" eb="5">
      <t>シュニン</t>
    </rPh>
    <rPh sb="5" eb="7">
      <t>コウシ</t>
    </rPh>
    <rPh sb="8" eb="10">
      <t>コウシュウ</t>
    </rPh>
    <rPh sb="10" eb="13">
      <t>カンリシャ</t>
    </rPh>
    <rPh sb="14" eb="16">
      <t>トウロク</t>
    </rPh>
    <rPh sb="16" eb="18">
      <t>バンゴウ</t>
    </rPh>
    <phoneticPr fontId="4"/>
  </si>
  <si>
    <t>氏　名</t>
    <rPh sb="0" eb="3">
      <t>ふりがな</t>
    </rPh>
    <phoneticPr fontId="5" type="Hiragana" alignment="center"/>
  </si>
  <si>
    <t>* 入力いただく項目について *</t>
    <rPh sb="2" eb="4">
      <t>ニュウリョク</t>
    </rPh>
    <rPh sb="8" eb="10">
      <t>コウモク</t>
    </rPh>
    <phoneticPr fontId="10"/>
  </si>
  <si>
    <t>(6)申請書内容照会先</t>
    <phoneticPr fontId="4"/>
  </si>
  <si>
    <t>〒　　</t>
    <phoneticPr fontId="4" type="Hiragana"/>
  </si>
  <si>
    <t>住所</t>
    <rPh sb="0" eb="2">
      <t>じゅうしょ</t>
    </rPh>
    <phoneticPr fontId="4" type="Hiragana"/>
  </si>
  <si>
    <r>
      <t>・・・手入力いただく項目です。なお、</t>
    </r>
    <r>
      <rPr>
        <u/>
        <sz val="12"/>
        <rFont val="Osaka"/>
        <family val="3"/>
        <charset val="128"/>
      </rPr>
      <t>英数字は全て半角</t>
    </r>
    <r>
      <rPr>
        <sz val="11"/>
        <rFont val="ＭＳ Ｐゴシック"/>
        <family val="3"/>
        <charset val="128"/>
      </rPr>
      <t>でご入力ください。</t>
    </r>
    <rPh sb="3" eb="4">
      <t>テ</t>
    </rPh>
    <rPh sb="4" eb="6">
      <t>ニュウリョク</t>
    </rPh>
    <rPh sb="10" eb="12">
      <t>コウモク</t>
    </rPh>
    <phoneticPr fontId="4"/>
  </si>
  <si>
    <t>電話番号</t>
    <rPh sb="0" eb="2">
      <t>でんわ</t>
    </rPh>
    <rPh sb="2" eb="4">
      <t>ばんごう</t>
    </rPh>
    <phoneticPr fontId="4" type="Hiragana"/>
  </si>
  <si>
    <t>ＦＡＸ番号</t>
    <rPh sb="3" eb="5">
      <t>ばんごう</t>
    </rPh>
    <phoneticPr fontId="4" type="Hiragana"/>
  </si>
  <si>
    <t>・・・基本情報に入力した情報が反映されています。</t>
    <rPh sb="3" eb="5">
      <t>キホン</t>
    </rPh>
    <rPh sb="5" eb="7">
      <t>ジョウホウ</t>
    </rPh>
    <rPh sb="8" eb="10">
      <t>ニュウリョク</t>
    </rPh>
    <rPh sb="12" eb="14">
      <t>ジョウホウ</t>
    </rPh>
    <rPh sb="15" eb="17">
      <t>ハンエイ</t>
    </rPh>
    <phoneticPr fontId="4"/>
  </si>
  <si>
    <t>2.　申請講習</t>
    <rPh sb="3" eb="5">
      <t>しんせい</t>
    </rPh>
    <rPh sb="5" eb="7">
      <t>こうしゅう</t>
    </rPh>
    <phoneticPr fontId="4" type="Hiragana"/>
  </si>
  <si>
    <t>(1)申請・資格種別</t>
    <rPh sb="3" eb="5">
      <t>シンセイ</t>
    </rPh>
    <rPh sb="6" eb="8">
      <t>シカク</t>
    </rPh>
    <rPh sb="8" eb="10">
      <t>シュベツ</t>
    </rPh>
    <phoneticPr fontId="10"/>
  </si>
  <si>
    <t>(2)講習会名称</t>
    <rPh sb="3" eb="5">
      <t>コウシュウ</t>
    </rPh>
    <rPh sb="5" eb="6">
      <t>カイ</t>
    </rPh>
    <phoneticPr fontId="4"/>
  </si>
  <si>
    <t>(3)講習実施期間</t>
    <rPh sb="3" eb="5">
      <t>コウシュウ</t>
    </rPh>
    <rPh sb="5" eb="7">
      <t>ジッシ</t>
    </rPh>
    <phoneticPr fontId="4"/>
  </si>
  <si>
    <t>開始日</t>
  </si>
  <si>
    <t>修了日</t>
  </si>
  <si>
    <t>(4)主な会場</t>
    <phoneticPr fontId="4" type="Hiragana"/>
  </si>
  <si>
    <t>名　　　称</t>
    <phoneticPr fontId="4"/>
  </si>
  <si>
    <t>都道府県</t>
    <rPh sb="0" eb="4">
      <t>とどうふけん</t>
    </rPh>
    <phoneticPr fontId="4" type="Hiragana"/>
  </si>
  <si>
    <t>(5）共催・協力団体・後援団体・助成団体名称　および　協力形態（後援名義付与、助成金交付、など）</t>
    <rPh sb="3" eb="5">
      <t>きょうさい</t>
    </rPh>
    <rPh sb="27" eb="29">
      <t>きょうりょく</t>
    </rPh>
    <rPh sb="29" eb="31">
      <t>けいたい</t>
    </rPh>
    <rPh sb="42" eb="44">
      <t>こうふ</t>
    </rPh>
    <phoneticPr fontId="4" type="Hiragana"/>
  </si>
  <si>
    <t>協力形態</t>
    <rPh sb="0" eb="2">
      <t>きょうりょく</t>
    </rPh>
    <rPh sb="2" eb="4">
      <t>けいたい</t>
    </rPh>
    <phoneticPr fontId="4" type="Hiragana"/>
  </si>
  <si>
    <t>団体名名称</t>
    <rPh sb="0" eb="2">
      <t>だんたい</t>
    </rPh>
    <rPh sb="2" eb="3">
      <t>めい</t>
    </rPh>
    <rPh sb="3" eb="5">
      <t>めいしょう</t>
    </rPh>
    <phoneticPr fontId="4" type="Hiragana"/>
  </si>
  <si>
    <t>(6)総スタッフ数</t>
    <rPh sb="3" eb="4">
      <t>そう</t>
    </rPh>
    <phoneticPr fontId="4" type="Hiragana"/>
  </si>
  <si>
    <t>(7)募集定員</t>
    <rPh sb="3" eb="5">
      <t>ボシュウ</t>
    </rPh>
    <rPh sb="5" eb="7">
      <t>テイイン</t>
    </rPh>
    <phoneticPr fontId="4"/>
  </si>
  <si>
    <t>(8)備考（参加費・参加費備考等）</t>
    <rPh sb="3" eb="5">
      <t>ビコウ</t>
    </rPh>
    <rPh sb="6" eb="9">
      <t>サンカヒ</t>
    </rPh>
    <rPh sb="10" eb="13">
      <t>サンカヒ</t>
    </rPh>
    <rPh sb="13" eb="15">
      <t>ビコウ</t>
    </rPh>
    <rPh sb="15" eb="16">
      <t>ナド</t>
    </rPh>
    <phoneticPr fontId="4"/>
  </si>
  <si>
    <t>人</t>
    <rPh sb="0" eb="1">
      <t>にん</t>
    </rPh>
    <phoneticPr fontId="4" type="Hiragana"/>
  </si>
  <si>
    <t>(9)部分履修の可否</t>
    <rPh sb="3" eb="5">
      <t>ブブン</t>
    </rPh>
    <rPh sb="5" eb="7">
      <t>リシュウ</t>
    </rPh>
    <rPh sb="8" eb="10">
      <t>カヒ</t>
    </rPh>
    <phoneticPr fontId="4"/>
  </si>
  <si>
    <t>3.　カリキュラム実施時間数・講師名</t>
    <rPh sb="9" eb="11">
      <t>ジッシ</t>
    </rPh>
    <rPh sb="11" eb="14">
      <t>ジカンスウ</t>
    </rPh>
    <rPh sb="15" eb="18">
      <t>コウシメイ</t>
    </rPh>
    <phoneticPr fontId="10"/>
  </si>
  <si>
    <t>(6)合計実施時間</t>
    <rPh sb="3" eb="5">
      <t>ゴウケイ</t>
    </rPh>
    <rPh sb="5" eb="7">
      <t>ジッシ</t>
    </rPh>
    <rPh sb="7" eb="9">
      <t>ジカン</t>
    </rPh>
    <phoneticPr fontId="4"/>
  </si>
  <si>
    <t>合計過不足</t>
    <rPh sb="0" eb="2">
      <t>ゴウケイ</t>
    </rPh>
    <rPh sb="2" eb="5">
      <t>カブソク</t>
    </rPh>
    <phoneticPr fontId="4"/>
  </si>
  <si>
    <t>(1)カリキュラム名</t>
    <rPh sb="9" eb="10">
      <t>メイ</t>
    </rPh>
    <phoneticPr fontId="4"/>
  </si>
  <si>
    <t>(2)開催日時</t>
    <phoneticPr fontId="4"/>
  </si>
  <si>
    <t>(3)時間数計</t>
    <phoneticPr fontId="4"/>
  </si>
  <si>
    <t>(4)展開計画（ねらい・目標など）</t>
    <phoneticPr fontId="4"/>
  </si>
  <si>
    <t>(5)講師名</t>
    <phoneticPr fontId="4"/>
  </si>
  <si>
    <t>(記入例 5/5 10:00～11:00)</t>
  </si>
  <si>
    <t>（記入例　1.5）</t>
  </si>
  <si>
    <t>4.　講習の保険加入状況</t>
    <rPh sb="3" eb="5">
      <t>こうしゅう</t>
    </rPh>
    <phoneticPr fontId="4" type="Hiragana"/>
  </si>
  <si>
    <t>傷害保険</t>
  </si>
  <si>
    <t>賠償責任保険</t>
  </si>
  <si>
    <t>主催者・スタッフ</t>
  </si>
  <si>
    <t>参加者</t>
  </si>
  <si>
    <t>5.　情報公開</t>
    <phoneticPr fontId="4" type="Hiragana"/>
  </si>
  <si>
    <t>情報公開希望の有無</t>
    <rPh sb="4" eb="6">
      <t>きぼう</t>
    </rPh>
    <phoneticPr fontId="4" type="Hiragana"/>
  </si>
  <si>
    <t>当該講習を「養成講習一覧」に</t>
    <rPh sb="2" eb="4">
      <t>コウシュウ</t>
    </rPh>
    <rPh sb="8" eb="10">
      <t>コウシュウ</t>
    </rPh>
    <phoneticPr fontId="4"/>
  </si>
  <si>
    <t>↓　情報公開 希望の場合は以下項目がそのままホームページに掲載されます</t>
    <phoneticPr fontId="4"/>
  </si>
  <si>
    <t>問い合わせ先</t>
    <phoneticPr fontId="4" type="Hiragana"/>
  </si>
  <si>
    <t>名　称</t>
    <phoneticPr fontId="4"/>
  </si>
  <si>
    <t>所在地</t>
    <phoneticPr fontId="4" type="Hiragana"/>
  </si>
  <si>
    <t>電　話</t>
    <phoneticPr fontId="4"/>
  </si>
  <si>
    <t>ＦＡＸ</t>
    <phoneticPr fontId="4" type="Hiragana"/>
  </si>
  <si>
    <t>ホームページ</t>
    <phoneticPr fontId="4" type="Hiragana"/>
  </si>
  <si>
    <t>参加費</t>
    <phoneticPr fontId="4"/>
  </si>
  <si>
    <t>参加費備考</t>
    <rPh sb="0" eb="3">
      <t>サンカヒ</t>
    </rPh>
    <rPh sb="3" eb="5">
      <t>ビコウ</t>
    </rPh>
    <phoneticPr fontId="4"/>
  </si>
  <si>
    <t>開催地</t>
    <rPh sb="0" eb="3">
      <t>カイサイチ</t>
    </rPh>
    <phoneticPr fontId="4"/>
  </si>
  <si>
    <t>主催団体名</t>
    <rPh sb="0" eb="2">
      <t>シュサイ</t>
    </rPh>
    <rPh sb="2" eb="4">
      <t>ダンタイ</t>
    </rPh>
    <rPh sb="4" eb="5">
      <t>メイ</t>
    </rPh>
    <phoneticPr fontId="4"/>
  </si>
  <si>
    <t>：</t>
    <phoneticPr fontId="4"/>
  </si>
  <si>
    <t>講習会名</t>
    <rPh sb="0" eb="3">
      <t>コウシュウカイ</t>
    </rPh>
    <rPh sb="3" eb="4">
      <t>メイ</t>
    </rPh>
    <phoneticPr fontId="4"/>
  </si>
  <si>
    <t>◆事業詳細</t>
    <rPh sb="1" eb="3">
      <t>ジギョウ</t>
    </rPh>
    <rPh sb="3" eb="5">
      <t>ショウサイ</t>
    </rPh>
    <phoneticPr fontId="4"/>
  </si>
  <si>
    <t>実施期間</t>
    <rPh sb="0" eb="2">
      <t>ジッシ</t>
    </rPh>
    <rPh sb="2" eb="4">
      <t>キカン</t>
    </rPh>
    <phoneticPr fontId="4"/>
  </si>
  <si>
    <t>開始</t>
    <rPh sb="0" eb="2">
      <t>カイシ</t>
    </rPh>
    <phoneticPr fontId="4"/>
  </si>
  <si>
    <t>修了</t>
    <rPh sb="0" eb="2">
      <t>シュウリョウ</t>
    </rPh>
    <phoneticPr fontId="4"/>
  </si>
  <si>
    <t>会場名称</t>
    <rPh sb="0" eb="2">
      <t>カイジョウ</t>
    </rPh>
    <rPh sb="2" eb="4">
      <t>メイショウ</t>
    </rPh>
    <phoneticPr fontId="4"/>
  </si>
  <si>
    <t>◆部分履修の可否</t>
    <rPh sb="1" eb="3">
      <t>ブブン</t>
    </rPh>
    <rPh sb="3" eb="5">
      <t>リシュウ</t>
    </rPh>
    <rPh sb="6" eb="8">
      <t>カヒ</t>
    </rPh>
    <phoneticPr fontId="4"/>
  </si>
  <si>
    <t>※カリキュラム全般における一部分のみの履修</t>
    <rPh sb="7" eb="9">
      <t>ゼンパン</t>
    </rPh>
    <rPh sb="13" eb="16">
      <t>イチブブン</t>
    </rPh>
    <rPh sb="19" eb="21">
      <t>リシュウ</t>
    </rPh>
    <phoneticPr fontId="4"/>
  </si>
  <si>
    <t>　</t>
    <phoneticPr fontId="4"/>
  </si>
  <si>
    <t>※指導者資格更新講習としての「自然体験活動の安全管理」科目のみの受講</t>
    <rPh sb="1" eb="4">
      <t>シドウシャ</t>
    </rPh>
    <rPh sb="4" eb="6">
      <t>シカク</t>
    </rPh>
    <rPh sb="6" eb="8">
      <t>コウシン</t>
    </rPh>
    <rPh sb="8" eb="10">
      <t>コウシュウ</t>
    </rPh>
    <rPh sb="15" eb="17">
      <t>シゼン</t>
    </rPh>
    <rPh sb="17" eb="19">
      <t>タイケン</t>
    </rPh>
    <rPh sb="19" eb="21">
      <t>カツドウ</t>
    </rPh>
    <rPh sb="22" eb="24">
      <t>アンゼン</t>
    </rPh>
    <rPh sb="24" eb="26">
      <t>カンリ</t>
    </rPh>
    <rPh sb="27" eb="29">
      <t>カモク</t>
    </rPh>
    <rPh sb="32" eb="34">
      <t>ジュコウ</t>
    </rPh>
    <phoneticPr fontId="4"/>
  </si>
  <si>
    <t>◆参加要件</t>
    <rPh sb="1" eb="3">
      <t>サンカ</t>
    </rPh>
    <rPh sb="3" eb="5">
      <t>ヨウケン</t>
    </rPh>
    <phoneticPr fontId="4"/>
  </si>
  <si>
    <t>◆指導者資格更新講習としての「自然体験活動の安全管理」科目　実施日時</t>
    <rPh sb="30" eb="32">
      <t>ジッシ</t>
    </rPh>
    <rPh sb="32" eb="34">
      <t>ニチジ</t>
    </rPh>
    <phoneticPr fontId="4"/>
  </si>
  <si>
    <t>歳以上</t>
    <rPh sb="0" eb="3">
      <t>サイイジョウ</t>
    </rPh>
    <phoneticPr fontId="4"/>
  </si>
  <si>
    <t>その他</t>
    <rPh sb="2" eb="3">
      <t>タ</t>
    </rPh>
    <phoneticPr fontId="4"/>
  </si>
  <si>
    <t>◆問い合わせ先</t>
    <rPh sb="1" eb="2">
      <t>ト</t>
    </rPh>
    <rPh sb="3" eb="4">
      <t>ア</t>
    </rPh>
    <rPh sb="6" eb="7">
      <t>サキ</t>
    </rPh>
    <phoneticPr fontId="4"/>
  </si>
  <si>
    <t>市区町村１</t>
    <rPh sb="0" eb="2">
      <t>シク</t>
    </rPh>
    <rPh sb="2" eb="4">
      <t>チョウソン</t>
    </rPh>
    <phoneticPr fontId="4"/>
  </si>
  <si>
    <t>市区町村２</t>
    <rPh sb="0" eb="2">
      <t>シク</t>
    </rPh>
    <rPh sb="2" eb="4">
      <t>チョウソン</t>
    </rPh>
    <phoneticPr fontId="4"/>
  </si>
  <si>
    <t>住所</t>
    <rPh sb="0" eb="2">
      <t>ジュウショ</t>
    </rPh>
    <phoneticPr fontId="4"/>
  </si>
  <si>
    <t>（照会先）</t>
    <rPh sb="1" eb="3">
      <t>ショウカイ</t>
    </rPh>
    <rPh sb="3" eb="4">
      <t>サキ</t>
    </rPh>
    <phoneticPr fontId="4"/>
  </si>
  <si>
    <t>北海道</t>
  </si>
  <si>
    <t>青森県</t>
  </si>
  <si>
    <t>岩手県</t>
  </si>
  <si>
    <t>宮城県</t>
  </si>
  <si>
    <t>秋田県</t>
  </si>
  <si>
    <t>山形県</t>
  </si>
  <si>
    <t>福島県</t>
  </si>
  <si>
    <t>東京都</t>
    <rPh sb="2" eb="3">
      <t>と</t>
    </rPh>
    <phoneticPr fontId="4" type="Hiragana"/>
  </si>
  <si>
    <t>神奈川県</t>
  </si>
  <si>
    <t>埼玉県</t>
  </si>
  <si>
    <t>千葉県</t>
  </si>
  <si>
    <t>茨城県</t>
  </si>
  <si>
    <t>栃木県</t>
  </si>
  <si>
    <t>群馬県</t>
  </si>
  <si>
    <t>山梨県</t>
  </si>
  <si>
    <t>新潟県</t>
  </si>
  <si>
    <t>長野県</t>
  </si>
  <si>
    <t>富山県</t>
  </si>
  <si>
    <t>石川県</t>
  </si>
  <si>
    <t>福井県</t>
  </si>
  <si>
    <t>愛知県</t>
  </si>
  <si>
    <t>岐阜県</t>
  </si>
  <si>
    <t>静岡県</t>
  </si>
  <si>
    <t>三重県</t>
  </si>
  <si>
    <t>大阪府</t>
    <rPh sb="2" eb="3">
      <t>ふ</t>
    </rPh>
    <phoneticPr fontId="4" type="Hiragana"/>
  </si>
  <si>
    <t>兵庫県</t>
  </si>
  <si>
    <t>京都府</t>
    <rPh sb="2" eb="3">
      <t>ふ</t>
    </rPh>
    <phoneticPr fontId="4" type="Hiragana"/>
  </si>
  <si>
    <t>滋賀県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</si>
  <si>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</si>
  <si>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</si>
  <si>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</si>
  <si>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</si>
  <si>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</si>
  <si>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</si>
  <si>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</si>
  <si>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</si>
  <si>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</si>
  <si>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</si>
  <si>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</si>
  <si>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</si>
  <si>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</si>
  <si>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</si>
  <si>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</si>
  <si>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</si>
  <si>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</si>
  <si>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</si>
  <si>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</si>
  <si>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時間数</t>
    <rPh sb="0" eb="3">
      <t>ジカンスウ</t>
    </rPh>
    <phoneticPr fontId="4"/>
  </si>
  <si>
    <t>自然体験活動指導者（リーダー）養成講習</t>
    <rPh sb="0" eb="2">
      <t>シゼン</t>
    </rPh>
    <rPh sb="2" eb="4">
      <t>タイケン</t>
    </rPh>
    <rPh sb="4" eb="6">
      <t>カツドウ</t>
    </rPh>
    <rPh sb="6" eb="9">
      <t>シドウシャ</t>
    </rPh>
    <rPh sb="15" eb="17">
      <t>ヨウセイ</t>
    </rPh>
    <rPh sb="17" eb="19">
      <t>コウシュウ</t>
    </rPh>
    <phoneticPr fontId="4"/>
  </si>
  <si>
    <t>自然体験活動指導者（リーダー）養成講習【科目互換：保育士資格・幼稚園教諭二種免許・小学校教諭免許】</t>
    <rPh sb="0" eb="2">
      <t>シゼン</t>
    </rPh>
    <rPh sb="2" eb="4">
      <t>タイケン</t>
    </rPh>
    <rPh sb="4" eb="6">
      <t>カツドウ</t>
    </rPh>
    <rPh sb="6" eb="9">
      <t>シドウシャ</t>
    </rPh>
    <rPh sb="15" eb="17">
      <t>ヨウセイ</t>
    </rPh>
    <rPh sb="17" eb="19">
      <t>コウシュウ</t>
    </rPh>
    <rPh sb="20" eb="22">
      <t>カモク</t>
    </rPh>
    <rPh sb="22" eb="24">
      <t>ゴカン</t>
    </rPh>
    <rPh sb="25" eb="28">
      <t>ホイクシ</t>
    </rPh>
    <rPh sb="28" eb="30">
      <t>シカク</t>
    </rPh>
    <rPh sb="34" eb="36">
      <t>キョウユ</t>
    </rPh>
    <rPh sb="36" eb="38">
      <t>ニシュ</t>
    </rPh>
    <rPh sb="38" eb="40">
      <t>メンキョ</t>
    </rPh>
    <phoneticPr fontId="4"/>
  </si>
  <si>
    <t>自然体験活動指導者（リーダー）養成講習【科目互換：中学校・高等学校教諭免許】</t>
    <rPh sb="0" eb="2">
      <t>シゼン</t>
    </rPh>
    <rPh sb="2" eb="4">
      <t>タイケン</t>
    </rPh>
    <rPh sb="4" eb="6">
      <t>カツドウ</t>
    </rPh>
    <rPh sb="6" eb="9">
      <t>シドウシャ</t>
    </rPh>
    <rPh sb="15" eb="17">
      <t>ヨウセイ</t>
    </rPh>
    <rPh sb="17" eb="19">
      <t>コウシュウ</t>
    </rPh>
    <rPh sb="20" eb="22">
      <t>カモク</t>
    </rPh>
    <rPh sb="22" eb="24">
      <t>ゴカン</t>
    </rPh>
    <phoneticPr fontId="4"/>
  </si>
  <si>
    <t>自然体験活動指導者（リーダー）養成講習【科目互換：CONEリーダー・RACリーダー】</t>
    <rPh sb="0" eb="2">
      <t>シゼン</t>
    </rPh>
    <rPh sb="2" eb="4">
      <t>タイケン</t>
    </rPh>
    <rPh sb="4" eb="6">
      <t>カツドウ</t>
    </rPh>
    <rPh sb="6" eb="9">
      <t>シドウシャ</t>
    </rPh>
    <rPh sb="15" eb="17">
      <t>ヨウセイ</t>
    </rPh>
    <rPh sb="17" eb="19">
      <t>コウシュウ</t>
    </rPh>
    <rPh sb="20" eb="22">
      <t>カモク</t>
    </rPh>
    <rPh sb="22" eb="24">
      <t>ゴカン</t>
    </rPh>
    <phoneticPr fontId="4"/>
  </si>
  <si>
    <t>自然体験活動指導者（リーダー）養成講習【科目互換：ネイチャーゲームリーダー】</t>
    <rPh sb="0" eb="2">
      <t>シゼン</t>
    </rPh>
    <rPh sb="2" eb="4">
      <t>タイケン</t>
    </rPh>
    <rPh sb="4" eb="6">
      <t>カツドウ</t>
    </rPh>
    <rPh sb="6" eb="9">
      <t>シドウシャ</t>
    </rPh>
    <rPh sb="15" eb="17">
      <t>ヨウセイ</t>
    </rPh>
    <rPh sb="17" eb="19">
      <t>コウシュウ</t>
    </rPh>
    <rPh sb="20" eb="22">
      <t>カモク</t>
    </rPh>
    <rPh sb="22" eb="24">
      <t>ゴカン</t>
    </rPh>
    <phoneticPr fontId="4"/>
  </si>
  <si>
    <t>自然体験活動上級指導者（インストラクター）養成講習</t>
    <rPh sb="0" eb="2">
      <t>シゼン</t>
    </rPh>
    <rPh sb="2" eb="4">
      <t>タイケン</t>
    </rPh>
    <rPh sb="4" eb="6">
      <t>カツドウ</t>
    </rPh>
    <rPh sb="6" eb="8">
      <t>ジョウキュウ</t>
    </rPh>
    <rPh sb="8" eb="11">
      <t>シドウシャ</t>
    </rPh>
    <rPh sb="21" eb="23">
      <t>ヨウセイ</t>
    </rPh>
    <rPh sb="23" eb="25">
      <t>コウシュウ</t>
    </rPh>
    <phoneticPr fontId="4"/>
  </si>
  <si>
    <t>自然体験活動総括指導者（コーディネーター）養成講習</t>
    <phoneticPr fontId="4"/>
  </si>
  <si>
    <t>指導者資格更新講習（インストラクター）</t>
    <rPh sb="0" eb="3">
      <t>シドウシャ</t>
    </rPh>
    <rPh sb="3" eb="5">
      <t>シカク</t>
    </rPh>
    <rPh sb="5" eb="7">
      <t>コウシン</t>
    </rPh>
    <rPh sb="7" eb="9">
      <t>コウシュウ</t>
    </rPh>
    <phoneticPr fontId="4"/>
  </si>
  <si>
    <t>指導者資格更新講習（コーディネーター）</t>
    <rPh sb="0" eb="3">
      <t>シドウシャ</t>
    </rPh>
    <rPh sb="3" eb="5">
      <t>シカク</t>
    </rPh>
    <rPh sb="5" eb="7">
      <t>コウシン</t>
    </rPh>
    <rPh sb="7" eb="9">
      <t>コウシュウ</t>
    </rPh>
    <phoneticPr fontId="4"/>
  </si>
  <si>
    <t>題名</t>
    <rPh sb="0" eb="2">
      <t>ダイメイ</t>
    </rPh>
    <phoneticPr fontId="4"/>
  </si>
  <si>
    <t>ガイダンス</t>
    <phoneticPr fontId="4"/>
  </si>
  <si>
    <t>青少年教育における体験活動</t>
    <rPh sb="0" eb="3">
      <t>セイショウネン</t>
    </rPh>
    <rPh sb="3" eb="5">
      <t>キョウイク</t>
    </rPh>
    <rPh sb="9" eb="11">
      <t>タイケン</t>
    </rPh>
    <rPh sb="11" eb="13">
      <t>カツドウ</t>
    </rPh>
    <phoneticPr fontId="10"/>
  </si>
  <si>
    <t>自然体験活動の特質</t>
    <rPh sb="0" eb="2">
      <t>シゼン</t>
    </rPh>
    <rPh sb="2" eb="4">
      <t>タイケン</t>
    </rPh>
    <rPh sb="4" eb="6">
      <t>カツドウ</t>
    </rPh>
    <rPh sb="7" eb="9">
      <t>トクシツ</t>
    </rPh>
    <phoneticPr fontId="10"/>
  </si>
  <si>
    <t>対象者理解</t>
    <rPh sb="0" eb="3">
      <t>タイショウシャ</t>
    </rPh>
    <rPh sb="3" eb="5">
      <t>リカイ</t>
    </rPh>
    <phoneticPr fontId="10"/>
  </si>
  <si>
    <t>自然体験活動の指導</t>
    <rPh sb="0" eb="2">
      <t>シゼン</t>
    </rPh>
    <rPh sb="2" eb="4">
      <t>タイケン</t>
    </rPh>
    <rPh sb="4" eb="6">
      <t>カツドウ</t>
    </rPh>
    <rPh sb="7" eb="9">
      <t>シドウ</t>
    </rPh>
    <phoneticPr fontId="10"/>
  </si>
  <si>
    <t>自然体験活動の技術</t>
    <rPh sb="0" eb="2">
      <t>シゼン</t>
    </rPh>
    <rPh sb="2" eb="4">
      <t>タイケン</t>
    </rPh>
    <rPh sb="4" eb="6">
      <t>カツドウ</t>
    </rPh>
    <rPh sb="7" eb="9">
      <t>ギジュツ</t>
    </rPh>
    <phoneticPr fontId="4"/>
  </si>
  <si>
    <t>自然体験活動の安全管理</t>
    <rPh sb="0" eb="2">
      <t>シゼン</t>
    </rPh>
    <rPh sb="2" eb="4">
      <t>タイケン</t>
    </rPh>
    <rPh sb="4" eb="6">
      <t>カツドウ</t>
    </rPh>
    <rPh sb="7" eb="9">
      <t>アンゼン</t>
    </rPh>
    <rPh sb="9" eb="11">
      <t>カンリ</t>
    </rPh>
    <phoneticPr fontId="4"/>
  </si>
  <si>
    <t>認定試験</t>
    <rPh sb="0" eb="2">
      <t>ニンテイ</t>
    </rPh>
    <rPh sb="2" eb="4">
      <t>シケン</t>
    </rPh>
    <phoneticPr fontId="4"/>
  </si>
  <si>
    <t>青少年教育における体験活動
【科目互換対応科目につき免除】</t>
    <rPh sb="0" eb="3">
      <t>セイショウネン</t>
    </rPh>
    <rPh sb="3" eb="5">
      <t>キョウイク</t>
    </rPh>
    <rPh sb="9" eb="11">
      <t>タイケン</t>
    </rPh>
    <rPh sb="11" eb="13">
      <t>カツドウ</t>
    </rPh>
    <rPh sb="15" eb="17">
      <t>カモク</t>
    </rPh>
    <rPh sb="17" eb="19">
      <t>ゴカン</t>
    </rPh>
    <rPh sb="19" eb="21">
      <t>タイオウ</t>
    </rPh>
    <rPh sb="21" eb="23">
      <t>カモク</t>
    </rPh>
    <rPh sb="26" eb="28">
      <t>メンジョ</t>
    </rPh>
    <phoneticPr fontId="10"/>
  </si>
  <si>
    <t>対象者理解
【科目互換対応科目につき免除】</t>
    <rPh sb="0" eb="3">
      <t>タイショウシャ</t>
    </rPh>
    <rPh sb="3" eb="5">
      <t>リカイ</t>
    </rPh>
    <rPh sb="7" eb="9">
      <t>カモク</t>
    </rPh>
    <rPh sb="9" eb="11">
      <t>ゴカン</t>
    </rPh>
    <rPh sb="11" eb="13">
      <t>タイオウ</t>
    </rPh>
    <rPh sb="13" eb="15">
      <t>カモク</t>
    </rPh>
    <rPh sb="18" eb="20">
      <t>メンジョ</t>
    </rPh>
    <phoneticPr fontId="10"/>
  </si>
  <si>
    <t>自然体験活動の指導
【科目互換対応科目につき免除】</t>
    <rPh sb="0" eb="2">
      <t>シゼン</t>
    </rPh>
    <rPh sb="2" eb="4">
      <t>タイケン</t>
    </rPh>
    <rPh sb="4" eb="6">
      <t>カツドウ</t>
    </rPh>
    <rPh sb="7" eb="9">
      <t>シドウ</t>
    </rPh>
    <rPh sb="11" eb="17">
      <t>カモクゴカンタイオウ</t>
    </rPh>
    <rPh sb="17" eb="19">
      <t>カモク</t>
    </rPh>
    <rPh sb="22" eb="24">
      <t>メンジョ</t>
    </rPh>
    <phoneticPr fontId="10"/>
  </si>
  <si>
    <t>自然体験活動の特質
【科目互換対応科目につき免除】</t>
    <rPh sb="0" eb="2">
      <t>シゼン</t>
    </rPh>
    <rPh sb="2" eb="4">
      <t>タイケン</t>
    </rPh>
    <rPh sb="4" eb="6">
      <t>カツドウ</t>
    </rPh>
    <rPh sb="7" eb="9">
      <t>トクシツ</t>
    </rPh>
    <phoneticPr fontId="10"/>
  </si>
  <si>
    <t>自然体験活動の指導
【科目互換対応科目につき免除】
【科目互換対応科目につき免除】</t>
    <rPh sb="0" eb="2">
      <t>シゼン</t>
    </rPh>
    <rPh sb="2" eb="4">
      <t>タイケン</t>
    </rPh>
    <rPh sb="4" eb="6">
      <t>カツドウ</t>
    </rPh>
    <rPh sb="7" eb="9">
      <t>シドウ</t>
    </rPh>
    <rPh sb="27" eb="33">
      <t>カモクゴカンタイオウ</t>
    </rPh>
    <rPh sb="33" eb="35">
      <t>カモク</t>
    </rPh>
    <rPh sb="38" eb="40">
      <t>メンジョ</t>
    </rPh>
    <phoneticPr fontId="10"/>
  </si>
  <si>
    <t>自然体験活動の技術
【科目互換対応科目につき免除】</t>
    <rPh sb="0" eb="2">
      <t>シゼン</t>
    </rPh>
    <rPh sb="2" eb="4">
      <t>タイケン</t>
    </rPh>
    <rPh sb="4" eb="6">
      <t>カツドウ</t>
    </rPh>
    <rPh sb="7" eb="9">
      <t>ギジュツ</t>
    </rPh>
    <phoneticPr fontId="4"/>
  </si>
  <si>
    <t>自然体験活動の安全管理
【科目互換対応科目につき免除】</t>
    <rPh sb="0" eb="2">
      <t>シゼン</t>
    </rPh>
    <rPh sb="2" eb="4">
      <t>タイケン</t>
    </rPh>
    <rPh sb="4" eb="6">
      <t>カツドウ</t>
    </rPh>
    <rPh sb="7" eb="9">
      <t>アンゼン</t>
    </rPh>
    <rPh sb="9" eb="11">
      <t>カンリ</t>
    </rPh>
    <phoneticPr fontId="4"/>
  </si>
  <si>
    <t>自然体験活動の指導
【科目互換対応科目につき免除】</t>
    <rPh sb="0" eb="2">
      <t>シゼン</t>
    </rPh>
    <rPh sb="2" eb="4">
      <t>タイケン</t>
    </rPh>
    <rPh sb="4" eb="6">
      <t>カツドウ</t>
    </rPh>
    <rPh sb="7" eb="9">
      <t>シドウ</t>
    </rPh>
    <phoneticPr fontId="10"/>
  </si>
  <si>
    <t>学校教育における体験活動</t>
    <rPh sb="0" eb="2">
      <t>ガッコウ</t>
    </rPh>
    <rPh sb="2" eb="4">
      <t>キョウイク</t>
    </rPh>
    <rPh sb="8" eb="10">
      <t>タイケン</t>
    </rPh>
    <rPh sb="10" eb="12">
      <t>カツドウ</t>
    </rPh>
    <phoneticPr fontId="4"/>
  </si>
  <si>
    <t>自然体験活動の企画・運営</t>
    <rPh sb="0" eb="2">
      <t>シゼン</t>
    </rPh>
    <rPh sb="2" eb="4">
      <t>タイケン</t>
    </rPh>
    <rPh sb="4" eb="6">
      <t>カツドウ</t>
    </rPh>
    <rPh sb="7" eb="9">
      <t>キカク</t>
    </rPh>
    <rPh sb="10" eb="12">
      <t>ウンエイ</t>
    </rPh>
    <phoneticPr fontId="4"/>
  </si>
  <si>
    <t>履修試験</t>
    <phoneticPr fontId="4"/>
  </si>
  <si>
    <t>青少年教育における体験活動</t>
    <phoneticPr fontId="4"/>
  </si>
  <si>
    <t>学校教育における体験活動</t>
    <phoneticPr fontId="4"/>
  </si>
  <si>
    <t>自然体験活動の特質</t>
    <phoneticPr fontId="4"/>
  </si>
  <si>
    <t>対象者理解</t>
    <phoneticPr fontId="4"/>
  </si>
  <si>
    <t>自然体験活動の指導</t>
    <phoneticPr fontId="4"/>
  </si>
  <si>
    <t>自然体験活動の安全管理</t>
    <phoneticPr fontId="4"/>
  </si>
  <si>
    <t>自然体験活動の企画・運営</t>
    <phoneticPr fontId="4"/>
  </si>
  <si>
    <t>規定時間数</t>
    <rPh sb="0" eb="2">
      <t>キテイ</t>
    </rPh>
    <rPh sb="2" eb="4">
      <t>ジカン</t>
    </rPh>
    <rPh sb="4" eb="5">
      <t>スウ</t>
    </rPh>
    <phoneticPr fontId="4"/>
  </si>
  <si>
    <t>規定時間数：</t>
    <rPh sb="0" eb="2">
      <t>キテイ</t>
    </rPh>
    <rPh sb="2" eb="4">
      <t>ジカン</t>
    </rPh>
    <rPh sb="4" eb="5">
      <t>スウ</t>
    </rPh>
    <phoneticPr fontId="4"/>
  </si>
  <si>
    <t>過不足</t>
    <rPh sb="0" eb="3">
      <t>カブソク</t>
    </rPh>
    <phoneticPr fontId="4"/>
  </si>
  <si>
    <t>過不足　：</t>
    <rPh sb="0" eb="3">
      <t>カブソク</t>
    </rPh>
    <phoneticPr fontId="4"/>
  </si>
  <si>
    <t>入力漏れ</t>
    <rPh sb="0" eb="2">
      <t>ニュウリョク</t>
    </rPh>
    <rPh sb="2" eb="3">
      <t>モ</t>
    </rPh>
    <phoneticPr fontId="4"/>
  </si>
  <si>
    <t>入力漏れ</t>
    <phoneticPr fontId="4"/>
  </si>
  <si>
    <t>講師プロフィール</t>
    <rPh sb="0" eb="2">
      <t>コウシ</t>
    </rPh>
    <phoneticPr fontId="4"/>
  </si>
  <si>
    <r>
      <t>※</t>
    </r>
    <r>
      <rPr>
        <b/>
        <sz val="14"/>
        <color indexed="10"/>
        <rFont val="ＭＳ ゴシック"/>
        <family val="3"/>
        <charset val="128"/>
      </rPr>
      <t>主任講師、NEALインストラクター、NEALコーディネーター以外の方</t>
    </r>
    <r>
      <rPr>
        <b/>
        <sz val="14"/>
        <rFont val="ＭＳ ゴシック"/>
        <family val="3"/>
        <charset val="128"/>
      </rPr>
      <t>が講師をする場合に提出して下さい。
※講師毎に全ての項目を漏れなく記載されているか確認してください。</t>
    </r>
    <rPh sb="1" eb="3">
      <t>シュニン</t>
    </rPh>
    <rPh sb="3" eb="5">
      <t>コウシ</t>
    </rPh>
    <rPh sb="31" eb="33">
      <t>イガイ</t>
    </rPh>
    <rPh sb="34" eb="35">
      <t>ホウ</t>
    </rPh>
    <rPh sb="36" eb="38">
      <t>コウシ</t>
    </rPh>
    <rPh sb="41" eb="43">
      <t>バアイ</t>
    </rPh>
    <rPh sb="44" eb="46">
      <t>テイシュツ</t>
    </rPh>
    <rPh sb="48" eb="49">
      <t>クダ</t>
    </rPh>
    <rPh sb="76" eb="78">
      <t>カクニン</t>
    </rPh>
    <phoneticPr fontId="4"/>
  </si>
  <si>
    <t>1.申請者</t>
  </si>
  <si>
    <t>申請団体名</t>
  </si>
  <si>
    <t>団体認定番号</t>
    <rPh sb="0" eb="2">
      <t>ダンタイ</t>
    </rPh>
    <rPh sb="2" eb="4">
      <t>ニンテイ</t>
    </rPh>
    <rPh sb="4" eb="6">
      <t>バンゴウ</t>
    </rPh>
    <phoneticPr fontId="4"/>
  </si>
  <si>
    <r>
      <t>2.講師プロフィール　</t>
    </r>
    <r>
      <rPr>
        <sz val="9"/>
        <rFont val="ＭＳ ゴシック"/>
        <family val="3"/>
        <charset val="128"/>
      </rPr>
      <t>※ 講師が複数いる場合は本項目をコピーしてご記載ください。</t>
    </r>
    <rPh sb="23" eb="24">
      <t>ホン</t>
    </rPh>
    <rPh sb="24" eb="26">
      <t>コウモク</t>
    </rPh>
    <phoneticPr fontId="4"/>
  </si>
  <si>
    <t>氏名</t>
    <rPh sb="0" eb="2">
      <t>ふりがな</t>
    </rPh>
    <phoneticPr fontId="32" type="Hiragana" alignment="distributed"/>
  </si>
  <si>
    <t>年齢</t>
  </si>
  <si>
    <t>活動団体</t>
    <rPh sb="0" eb="2">
      <t>かつどう</t>
    </rPh>
    <phoneticPr fontId="32" type="Hiragana" alignment="center"/>
  </si>
  <si>
    <t>役職</t>
  </si>
  <si>
    <t>取得資格</t>
    <phoneticPr fontId="4" type="Hiragana" alignment="center"/>
  </si>
  <si>
    <t>資格名称</t>
  </si>
  <si>
    <t>取得年月日</t>
    <rPh sb="0" eb="2">
      <t>しゅとく</t>
    </rPh>
    <rPh sb="2" eb="5">
      <t>ねんがっぴ</t>
    </rPh>
    <phoneticPr fontId="4" type="Hiragana" alignment="center"/>
  </si>
  <si>
    <t>指導歴</t>
  </si>
  <si>
    <t>事業名称</t>
  </si>
  <si>
    <t>指導実績（具体的に記載）</t>
    <rPh sb="0" eb="2">
      <t>しどう</t>
    </rPh>
    <rPh sb="2" eb="4">
      <t>じっせき</t>
    </rPh>
    <rPh sb="5" eb="8">
      <t>ぐたいてき</t>
    </rPh>
    <rPh sb="9" eb="11">
      <t>きさい</t>
    </rPh>
    <phoneticPr fontId="4" type="Hiragana" alignment="center"/>
  </si>
  <si>
    <t>(例)○○○○養成講座</t>
    <rPh sb="1" eb="2">
      <t>れい</t>
    </rPh>
    <rPh sb="7" eb="9">
      <t>ようせい</t>
    </rPh>
    <rPh sb="9" eb="11">
      <t>こうざ</t>
    </rPh>
    <phoneticPr fontId="4" type="Hiragana" alignment="center"/>
  </si>
  <si>
    <t>（例）2005年から実施
実施回数：3回　頻度:毎年1回</t>
    <rPh sb="1" eb="2">
      <t>れい</t>
    </rPh>
    <rPh sb="7" eb="8">
      <t>ねん</t>
    </rPh>
    <rPh sb="10" eb="12">
      <t>じっし</t>
    </rPh>
    <rPh sb="13" eb="15">
      <t>じっし</t>
    </rPh>
    <rPh sb="15" eb="17">
      <t>かいすう</t>
    </rPh>
    <rPh sb="19" eb="20">
      <t>かい</t>
    </rPh>
    <rPh sb="21" eb="23">
      <t>ひんど</t>
    </rPh>
    <rPh sb="24" eb="26">
      <t>まいとし</t>
    </rPh>
    <rPh sb="27" eb="28">
      <t>かい</t>
    </rPh>
    <phoneticPr fontId="4" type="Hiragana" alignment="center"/>
  </si>
  <si>
    <t>A4</t>
    <phoneticPr fontId="4" type="Hiragana" alignment="center"/>
  </si>
  <si>
    <t>様式９</t>
  </si>
  <si>
    <t>必須項目のうち、
以下の行に入力漏れが</t>
    <phoneticPr fontId="4"/>
  </si>
  <si>
    <t>養成講習修了者名簿</t>
    <rPh sb="0" eb="2">
      <t>ヨウセイ</t>
    </rPh>
    <rPh sb="2" eb="4">
      <t>コウシュウ</t>
    </rPh>
    <rPh sb="4" eb="7">
      <t>シュウリョウシャ</t>
    </rPh>
    <rPh sb="7" eb="9">
      <t>メイボ</t>
    </rPh>
    <phoneticPr fontId="10"/>
  </si>
  <si>
    <t>提出日（年月日）</t>
    <rPh sb="0" eb="2">
      <t>テイシュツ</t>
    </rPh>
    <rPh sb="2" eb="3">
      <t>ビ</t>
    </rPh>
    <rPh sb="4" eb="7">
      <t>ネンガッピ</t>
    </rPh>
    <phoneticPr fontId="10"/>
  </si>
  <si>
    <t>主任講師名</t>
    <rPh sb="0" eb="2">
      <t>シュニン</t>
    </rPh>
    <rPh sb="2" eb="4">
      <t>コウシ</t>
    </rPh>
    <rPh sb="4" eb="5">
      <t>メイ</t>
    </rPh>
    <phoneticPr fontId="10"/>
  </si>
  <si>
    <t>全国体験活動指導者認定委員会　　　　　　　　　　　　　　　　　　　　　　　　　　　　　　　　　　　　　　　　　　　　　　　　　　　　　　　　　　　　　　　　　　　　　　　　　　　　　　　　　　　　　　　　　　　　　　　　　　　　　　　　　　　　　　自然体験活動部会長　殿　　　　　　　　　　　　　　　　　　　　　　　　　　　　　　　　　　　　　　　　　　　　　　　　　　　　　　　　　　　　　　　　　　　　　　　　　　　　　　　　　　　　　　　　　　　　</t>
    <rPh sb="0" eb="2">
      <t>ゼンコク</t>
    </rPh>
    <rPh sb="2" eb="4">
      <t>タイケン</t>
    </rPh>
    <rPh sb="4" eb="6">
      <t>カツドウ</t>
    </rPh>
    <rPh sb="6" eb="9">
      <t>シドウシャ</t>
    </rPh>
    <rPh sb="9" eb="11">
      <t>ニンテイ</t>
    </rPh>
    <rPh sb="11" eb="14">
      <t>イインカイ</t>
    </rPh>
    <rPh sb="124" eb="126">
      <t>シゼン</t>
    </rPh>
    <rPh sb="126" eb="128">
      <t>タイケン</t>
    </rPh>
    <rPh sb="128" eb="130">
      <t>カツドウ</t>
    </rPh>
    <rPh sb="130" eb="133">
      <t>ブカイチョウ</t>
    </rPh>
    <rPh sb="134" eb="135">
      <t>ドノ</t>
    </rPh>
    <phoneticPr fontId="10"/>
  </si>
  <si>
    <t>申請団体について</t>
    <rPh sb="0" eb="2">
      <t>シンセイ</t>
    </rPh>
    <rPh sb="2" eb="4">
      <t>ダンタイ</t>
    </rPh>
    <phoneticPr fontId="10"/>
  </si>
  <si>
    <t>養成団体名（貴団体名）</t>
    <rPh sb="0" eb="2">
      <t>ヨウセイ</t>
    </rPh>
    <rPh sb="2" eb="4">
      <t>ダンタイ</t>
    </rPh>
    <rPh sb="4" eb="5">
      <t>メイ</t>
    </rPh>
    <rPh sb="6" eb="7">
      <t>キ</t>
    </rPh>
    <rPh sb="7" eb="9">
      <t>ダンタイ</t>
    </rPh>
    <rPh sb="9" eb="10">
      <t>メイ</t>
    </rPh>
    <phoneticPr fontId="10"/>
  </si>
  <si>
    <t>　　　マス目にカーソルを合わせリストを表示し項目を選択、もしくは正しい名称を入力して下さい。</t>
    <rPh sb="5" eb="6">
      <t>メ</t>
    </rPh>
    <rPh sb="12" eb="13">
      <t>ア</t>
    </rPh>
    <rPh sb="19" eb="21">
      <t>ヒョウジ</t>
    </rPh>
    <rPh sb="32" eb="33">
      <t>タダ</t>
    </rPh>
    <rPh sb="35" eb="37">
      <t>メイショウ</t>
    </rPh>
    <rPh sb="38" eb="40">
      <t>ニュウリョク</t>
    </rPh>
    <phoneticPr fontId="4"/>
  </si>
  <si>
    <t>養成団体番号</t>
    <rPh sb="0" eb="2">
      <t>ヨウセイ</t>
    </rPh>
    <rPh sb="2" eb="4">
      <t>ダンタイ</t>
    </rPh>
    <rPh sb="4" eb="6">
      <t>バンゴウ</t>
    </rPh>
    <phoneticPr fontId="10"/>
  </si>
  <si>
    <t>担当者名</t>
    <rPh sb="0" eb="2">
      <t>タントウ</t>
    </rPh>
    <rPh sb="2" eb="3">
      <t>シャ</t>
    </rPh>
    <rPh sb="3" eb="4">
      <t>メイ</t>
    </rPh>
    <phoneticPr fontId="10"/>
  </si>
  <si>
    <t>実施した講習について</t>
    <rPh sb="0" eb="2">
      <t>ジッシ</t>
    </rPh>
    <rPh sb="4" eb="6">
      <t>コウシュウ</t>
    </rPh>
    <phoneticPr fontId="10"/>
  </si>
  <si>
    <t>事業認定番号</t>
    <rPh sb="0" eb="2">
      <t>ジギョウ</t>
    </rPh>
    <rPh sb="2" eb="4">
      <t>ニンテイ</t>
    </rPh>
    <rPh sb="4" eb="6">
      <t>バンゴウ</t>
    </rPh>
    <phoneticPr fontId="10"/>
  </si>
  <si>
    <t>講習会名</t>
    <rPh sb="0" eb="3">
      <t>コウシュウカイ</t>
    </rPh>
    <rPh sb="3" eb="4">
      <t>メイ</t>
    </rPh>
    <phoneticPr fontId="10"/>
  </si>
  <si>
    <t>開始日（年月日）</t>
    <rPh sb="4" eb="7">
      <t>ネンガッピ</t>
    </rPh>
    <phoneticPr fontId="10"/>
  </si>
  <si>
    <t>修了日（年月日）</t>
    <rPh sb="4" eb="7">
      <t>ネンガッピ</t>
    </rPh>
    <phoneticPr fontId="10"/>
  </si>
  <si>
    <t>会場名</t>
    <rPh sb="0" eb="2">
      <t>カイジョウ</t>
    </rPh>
    <rPh sb="2" eb="3">
      <t>メイ</t>
    </rPh>
    <phoneticPr fontId="10"/>
  </si>
  <si>
    <t>会場所在地
（都道府県）</t>
    <rPh sb="0" eb="2">
      <t>カイジョウ</t>
    </rPh>
    <rPh sb="2" eb="5">
      <t>ショザイチ</t>
    </rPh>
    <rPh sb="7" eb="11">
      <t>トドウフケン</t>
    </rPh>
    <phoneticPr fontId="10"/>
  </si>
  <si>
    <t>登録する指導者の種別</t>
    <rPh sb="0" eb="2">
      <t>トウロク</t>
    </rPh>
    <rPh sb="4" eb="7">
      <t>シドウシャ</t>
    </rPh>
    <rPh sb="8" eb="10">
      <t>シュベツ</t>
    </rPh>
    <phoneticPr fontId="10"/>
  </si>
  <si>
    <t>受講者の総数</t>
    <rPh sb="0" eb="3">
      <t>ジュコウシャ</t>
    </rPh>
    <rPh sb="4" eb="6">
      <t>ソウスウ</t>
    </rPh>
    <phoneticPr fontId="10"/>
  </si>
  <si>
    <t>登録者の人数</t>
    <rPh sb="0" eb="3">
      <t>トウロクシャ</t>
    </rPh>
    <rPh sb="4" eb="6">
      <t>ニンズウ</t>
    </rPh>
    <phoneticPr fontId="10"/>
  </si>
  <si>
    <t>指導者養成講習　受講者名簿</t>
    <rPh sb="0" eb="3">
      <t>シドウシャ</t>
    </rPh>
    <rPh sb="3" eb="5">
      <t>ヨウセイ</t>
    </rPh>
    <rPh sb="5" eb="7">
      <t>コウシュウ</t>
    </rPh>
    <rPh sb="8" eb="11">
      <t>ジュコウシャ</t>
    </rPh>
    <rPh sb="11" eb="13">
      <t>メイボ</t>
    </rPh>
    <phoneticPr fontId="10"/>
  </si>
  <si>
    <t>№</t>
    <phoneticPr fontId="10"/>
  </si>
  <si>
    <t>氏名</t>
    <rPh sb="0" eb="2">
      <t>フリガナ</t>
    </rPh>
    <phoneticPr fontId="10"/>
  </si>
  <si>
    <t>フリガナ</t>
    <phoneticPr fontId="10"/>
  </si>
  <si>
    <t>生年月日</t>
    <rPh sb="0" eb="2">
      <t>セイネン</t>
    </rPh>
    <rPh sb="2" eb="4">
      <t>ガッピ</t>
    </rPh>
    <phoneticPr fontId="10"/>
  </si>
  <si>
    <t>合格/不合格</t>
    <rPh sb="0" eb="2">
      <t>ゴウカク</t>
    </rPh>
    <rPh sb="3" eb="6">
      <t>フゴウカク</t>
    </rPh>
    <phoneticPr fontId="10"/>
  </si>
  <si>
    <t>備考</t>
    <rPh sb="0" eb="2">
      <t>ビコウ</t>
    </rPh>
    <phoneticPr fontId="10"/>
  </si>
  <si>
    <t>様式９</t>
    <rPh sb="0" eb="2">
      <t>ヨウシキ</t>
    </rPh>
    <phoneticPr fontId="10"/>
  </si>
  <si>
    <t>養成講習修了者名簿</t>
    <rPh sb="0" eb="2">
      <t>ヨウセイ</t>
    </rPh>
    <rPh sb="2" eb="4">
      <t>コウシュウ</t>
    </rPh>
    <rPh sb="4" eb="6">
      <t>シュウリョウ</t>
    </rPh>
    <rPh sb="6" eb="7">
      <t>シャ</t>
    </rPh>
    <rPh sb="7" eb="9">
      <t>メイボ</t>
    </rPh>
    <phoneticPr fontId="10"/>
  </si>
  <si>
    <t>終了日（年月日）</t>
    <rPh sb="0" eb="2">
      <t>シュウリョウ</t>
    </rPh>
    <rPh sb="4" eb="7">
      <t>ネンガッピ</t>
    </rPh>
    <phoneticPr fontId="10"/>
  </si>
  <si>
    <t>試験合格/不合格</t>
    <rPh sb="0" eb="2">
      <t>シケン</t>
    </rPh>
    <rPh sb="2" eb="4">
      <t>ゴウカク</t>
    </rPh>
    <rPh sb="5" eb="8">
      <t>フゴウカク</t>
    </rPh>
    <phoneticPr fontId="10"/>
  </si>
  <si>
    <t xml:space="preserve"> </t>
  </si>
  <si>
    <t/>
  </si>
  <si>
    <t>養成団体名</t>
    <rPh sb="0" eb="2">
      <t>ヨウセイ</t>
    </rPh>
    <rPh sb="2" eb="4">
      <t>ダンタイ</t>
    </rPh>
    <rPh sb="4" eb="5">
      <t>メイ</t>
    </rPh>
    <phoneticPr fontId="4"/>
  </si>
  <si>
    <t>指導者養成講習　受講者名簿</t>
    <phoneticPr fontId="10"/>
  </si>
  <si>
    <t>⇒ ここより先、NEAL指導者登録者分のみご記入下さい。(指導者登録されない方の分は不要)</t>
    <rPh sb="18" eb="19">
      <t>ブン</t>
    </rPh>
    <rPh sb="29" eb="32">
      <t>シドウシャ</t>
    </rPh>
    <rPh sb="32" eb="34">
      <t>トウロク</t>
    </rPh>
    <rPh sb="38" eb="39">
      <t>カタ</t>
    </rPh>
    <rPh sb="40" eb="41">
      <t>ブン</t>
    </rPh>
    <rPh sb="42" eb="44">
      <t>フヨウ</t>
    </rPh>
    <phoneticPr fontId="10"/>
  </si>
  <si>
    <t>姓</t>
    <rPh sb="0" eb="1">
      <t>セイ</t>
    </rPh>
    <phoneticPr fontId="4"/>
  </si>
  <si>
    <t>名</t>
    <rPh sb="0" eb="1">
      <t>メイ</t>
    </rPh>
    <phoneticPr fontId="4"/>
  </si>
  <si>
    <t>姓フリガナ</t>
    <rPh sb="0" eb="1">
      <t>セイ</t>
    </rPh>
    <phoneticPr fontId="4"/>
  </si>
  <si>
    <t>名フリガナ</t>
    <rPh sb="0" eb="1">
      <t>メイ</t>
    </rPh>
    <phoneticPr fontId="4"/>
  </si>
  <si>
    <t>生年月日</t>
    <rPh sb="0" eb="2">
      <t>セイネン</t>
    </rPh>
    <rPh sb="2" eb="4">
      <t>ガッピ</t>
    </rPh>
    <phoneticPr fontId="4"/>
  </si>
  <si>
    <t>試験合格／不合格</t>
    <rPh sb="0" eb="2">
      <t>シケン</t>
    </rPh>
    <phoneticPr fontId="10"/>
  </si>
  <si>
    <t>情報入力日</t>
    <rPh sb="0" eb="2">
      <t>ジョウホウ</t>
    </rPh>
    <rPh sb="2" eb="4">
      <t>ニュウリョク</t>
    </rPh>
    <rPh sb="4" eb="5">
      <t>ビ</t>
    </rPh>
    <phoneticPr fontId="4"/>
  </si>
  <si>
    <t>資格名称</t>
    <rPh sb="0" eb="2">
      <t>シカク</t>
    </rPh>
    <rPh sb="2" eb="4">
      <t>メイショウ</t>
    </rPh>
    <phoneticPr fontId="4"/>
  </si>
  <si>
    <t>性別</t>
    <rPh sb="0" eb="2">
      <t>セイベツ</t>
    </rPh>
    <phoneticPr fontId="4"/>
  </si>
  <si>
    <t>市区町村</t>
    <rPh sb="0" eb="2">
      <t>シク</t>
    </rPh>
    <rPh sb="2" eb="4">
      <t>チョウソン</t>
    </rPh>
    <phoneticPr fontId="10"/>
  </si>
  <si>
    <t>電話番号</t>
    <rPh sb="0" eb="2">
      <t>デンワ</t>
    </rPh>
    <rPh sb="2" eb="4">
      <t>バンゴウ</t>
    </rPh>
    <phoneticPr fontId="4"/>
  </si>
  <si>
    <t>電話番号（携帯）</t>
    <rPh sb="0" eb="2">
      <t>デンワ</t>
    </rPh>
    <rPh sb="2" eb="4">
      <t>バンゴウ</t>
    </rPh>
    <rPh sb="5" eb="7">
      <t>ケイタイ</t>
    </rPh>
    <phoneticPr fontId="4"/>
  </si>
  <si>
    <t>メールアドレス</t>
    <phoneticPr fontId="4"/>
  </si>
  <si>
    <t>指導対象者</t>
    <rPh sb="0" eb="2">
      <t>シドウ</t>
    </rPh>
    <rPh sb="2" eb="5">
      <t>タイショウシャ</t>
    </rPh>
    <phoneticPr fontId="10"/>
  </si>
  <si>
    <t>自然</t>
    <rPh sb="0" eb="2">
      <t>シゼン</t>
    </rPh>
    <phoneticPr fontId="4"/>
  </si>
  <si>
    <t>体験</t>
    <rPh sb="0" eb="2">
      <t>タイケン</t>
    </rPh>
    <phoneticPr fontId="4"/>
  </si>
  <si>
    <t>シゼン</t>
    <phoneticPr fontId="4"/>
  </si>
  <si>
    <t>タイケン</t>
    <phoneticPr fontId="4"/>
  </si>
  <si>
    <t>合格</t>
    <phoneticPr fontId="10"/>
  </si>
  <si>
    <t>学割利用</t>
    <rPh sb="0" eb="2">
      <t>ガクワリ</t>
    </rPh>
    <rPh sb="2" eb="4">
      <t>リヨウ</t>
    </rPh>
    <phoneticPr fontId="10"/>
  </si>
  <si>
    <t>リーダー</t>
  </si>
  <si>
    <t>男</t>
    <rPh sb="0" eb="1">
      <t>オトコ</t>
    </rPh>
    <phoneticPr fontId="10"/>
  </si>
  <si>
    <t>151-0052</t>
    <phoneticPr fontId="4"/>
  </si>
  <si>
    <t>東京都</t>
  </si>
  <si>
    <t>渋谷区</t>
    <rPh sb="0" eb="2">
      <t>シブヤ</t>
    </rPh>
    <rPh sb="2" eb="3">
      <t>ク</t>
    </rPh>
    <phoneticPr fontId="10"/>
  </si>
  <si>
    <t>代々木神園町3-1</t>
    <rPh sb="0" eb="6">
      <t>ヨヨギカミゾノチョウ</t>
    </rPh>
    <phoneticPr fontId="4"/>
  </si>
  <si>
    <t>03-5452-4058</t>
    <phoneticPr fontId="4"/>
  </si>
  <si>
    <t>090-1111-1111</t>
    <phoneticPr fontId="4"/>
  </si>
  <si>
    <t>03-6407-8241</t>
    <phoneticPr fontId="4"/>
  </si>
  <si>
    <t>info@neal.gr.jp</t>
    <phoneticPr fontId="10"/>
  </si>
  <si>
    <t>全般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</si>
</sst>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Red]\-0.0\ "/>
    <numFmt numFmtId="178" formatCode="#,##0.0_);[Red]\(#,##0.0\)"/>
    <numFmt numFmtId="179" formatCode="#,##0.0_ ;[Red]\-#,##0.0\ "/>
    <numFmt numFmtId="180" formatCode="[$-F800]dddd\,\ mmmm\ dd\,\ yyyy"/>
    <numFmt numFmtId="181" formatCode="yyyy/m/d;@"/>
  </numFmts>
  <fonts count="71">
    <font>
      <sz val="11"/>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6"/>
      <name val="ＭＳ Ｐゴシック"/>
      <family val="3"/>
      <charset val="128"/>
    </font>
    <font>
      <sz val="6"/>
      <name val="ＭＳ 明朝"/>
      <family val="1"/>
      <charset val="128"/>
    </font>
    <font>
      <sz val="11"/>
      <name val="ＭＳ ゴシック"/>
      <family val="3"/>
      <charset val="128"/>
    </font>
    <font>
      <sz val="9"/>
      <name val="ＭＳ Ｐ明朝"/>
      <family val="1"/>
      <charset val="128"/>
    </font>
    <font>
      <sz val="12"/>
      <name val="Osaka"/>
      <family val="3"/>
      <charset val="128"/>
    </font>
    <font>
      <u/>
      <sz val="12"/>
      <color indexed="12"/>
      <name val="Osaka"/>
      <family val="3"/>
      <charset val="128"/>
    </font>
    <font>
      <sz val="6"/>
      <name val="Osaka"/>
      <family val="3"/>
      <charset val="128"/>
    </font>
    <font>
      <sz val="12"/>
      <name val="ＭＳ ゴシック"/>
      <family val="3"/>
      <charset val="128"/>
    </font>
    <font>
      <sz val="10"/>
      <color indexed="8"/>
      <name val="ＭＳ 明朝"/>
      <family val="1"/>
      <charset val="128"/>
    </font>
    <font>
      <sz val="9"/>
      <name val="ＭＳ Ｐゴシック"/>
      <family val="3"/>
      <charset val="128"/>
    </font>
    <font>
      <b/>
      <sz val="14"/>
      <name val="ＭＳ ゴシック"/>
      <family val="3"/>
      <charset val="128"/>
    </font>
    <font>
      <sz val="9"/>
      <name val="ＭＳ ゴシック"/>
      <family val="3"/>
      <charset val="128"/>
    </font>
    <font>
      <sz val="26"/>
      <name val="ＭＳ ゴシック"/>
      <family val="3"/>
      <charset val="128"/>
    </font>
    <font>
      <b/>
      <sz val="28"/>
      <name val="ＭＳ ゴシック"/>
      <family val="3"/>
      <charset val="128"/>
    </font>
    <font>
      <sz val="10"/>
      <name val="ＭＳ ゴシック"/>
      <family val="3"/>
      <charset val="128"/>
    </font>
    <font>
      <b/>
      <sz val="9"/>
      <color indexed="10"/>
      <name val="ＭＳ ゴシック"/>
      <family val="3"/>
      <charset val="128"/>
    </font>
    <font>
      <sz val="10"/>
      <name val="ＭＳ Ｐゴシック"/>
      <family val="3"/>
      <charset val="128"/>
    </font>
    <font>
      <b/>
      <sz val="11"/>
      <name val="ＭＳ Ｐゴシック"/>
      <family val="3"/>
      <charset val="128"/>
    </font>
    <font>
      <sz val="16"/>
      <name val="ＭＳ Ｐゴシック"/>
      <family val="3"/>
      <charset val="128"/>
    </font>
    <font>
      <sz val="14"/>
      <name val="ＭＳ ゴシック"/>
      <family val="3"/>
      <charset val="128"/>
    </font>
    <font>
      <sz val="12"/>
      <name val="ＭＳ Ｐゴシック"/>
      <family val="3"/>
      <charset val="128"/>
    </font>
    <font>
      <sz val="9.9"/>
      <name val="ＭＳ Ｐゴシック"/>
      <family val="3"/>
      <charset val="128"/>
    </font>
    <font>
      <u/>
      <sz val="9"/>
      <color indexed="12"/>
      <name val="ＭＳ Ｐ明朝"/>
      <family val="1"/>
      <charset val="128"/>
    </font>
    <font>
      <sz val="12"/>
      <name val="ＭＳ Ｐ明朝"/>
      <family val="1"/>
      <charset val="128"/>
    </font>
    <font>
      <sz val="12"/>
      <name val="ＭＳ 明朝"/>
      <family val="1"/>
      <charset val="128"/>
    </font>
    <font>
      <sz val="11"/>
      <color indexed="9"/>
      <name val="ＭＳ Ｐゴシック"/>
      <family val="3"/>
      <charset val="128"/>
    </font>
    <font>
      <sz val="20"/>
      <name val="ＭＳ 明朝"/>
      <family val="1"/>
      <charset val="128"/>
    </font>
    <font>
      <sz val="11"/>
      <name val="ＭＳ 明朝"/>
      <family val="1"/>
      <charset val="128"/>
    </font>
    <font>
      <sz val="4.5"/>
      <name val="ＭＳ 明朝"/>
      <family val="1"/>
      <charset val="128"/>
    </font>
    <font>
      <sz val="6"/>
      <name val="ＭＳ ゴシック"/>
      <family val="3"/>
      <charset val="128"/>
    </font>
    <font>
      <b/>
      <sz val="9"/>
      <color indexed="81"/>
      <name val="ＭＳ Ｐゴシック"/>
      <family val="3"/>
      <charset val="128"/>
    </font>
    <font>
      <b/>
      <sz val="14"/>
      <color indexed="10"/>
      <name val="ＭＳ ゴシック"/>
      <family val="3"/>
      <charset val="128"/>
    </font>
    <font>
      <i/>
      <sz val="11"/>
      <name val="ＭＳ Ｐゴシック"/>
      <family val="3"/>
      <charset val="128"/>
    </font>
    <font>
      <sz val="18"/>
      <name val="ＭＳ Ｐゴシック"/>
      <family val="3"/>
      <charset val="128"/>
    </font>
    <font>
      <sz val="24"/>
      <name val="ＭＳ 明朝"/>
      <family val="1"/>
      <charset val="128"/>
    </font>
    <font>
      <b/>
      <sz val="28"/>
      <name val="ＭＳ 明朝"/>
      <family val="1"/>
      <charset val="128"/>
    </font>
    <font>
      <sz val="8"/>
      <name val="ＭＳ 明朝"/>
      <family val="1"/>
      <charset val="128"/>
    </font>
    <font>
      <sz val="18"/>
      <name val="ＭＳ 明朝"/>
      <family val="1"/>
      <charset val="128"/>
    </font>
    <font>
      <sz val="11"/>
      <name val="Osaka"/>
      <family val="3"/>
      <charset val="128"/>
    </font>
    <font>
      <sz val="24"/>
      <name val="ＭＳ ゴシック"/>
      <family val="3"/>
      <charset val="128"/>
    </font>
    <font>
      <b/>
      <sz val="12"/>
      <name val="Osaka"/>
      <family val="3"/>
      <charset val="128"/>
    </font>
    <font>
      <u/>
      <sz val="12"/>
      <name val="Osaka"/>
      <family val="3"/>
      <charset val="128"/>
    </font>
    <font>
      <sz val="15"/>
      <name val="ＭＳ ゴシック"/>
      <family val="3"/>
      <charset val="128"/>
    </font>
    <font>
      <b/>
      <sz val="14"/>
      <name val="ＭＳ Ｐゴシック"/>
      <family val="3"/>
      <charset val="128"/>
    </font>
    <font>
      <sz val="14"/>
      <name val="ＭＳ Ｐゴシック"/>
      <family val="3"/>
      <charset val="128"/>
    </font>
    <font>
      <b/>
      <u/>
      <sz val="11"/>
      <name val="ＭＳ Ｐゴシック"/>
      <family val="3"/>
      <charset val="128"/>
    </font>
    <font>
      <b/>
      <sz val="10"/>
      <name val="ＭＳ Ｐゴシック"/>
      <family val="3"/>
      <charset val="128"/>
    </font>
    <font>
      <b/>
      <u/>
      <sz val="10"/>
      <name val="ＭＳ Ｐゴシック"/>
      <family val="3"/>
      <charset val="128"/>
    </font>
    <font>
      <b/>
      <sz val="11"/>
      <color indexed="10"/>
      <name val="ＭＳ Ｐゴシック"/>
      <family val="3"/>
      <charset val="128"/>
    </font>
    <font>
      <u/>
      <sz val="11"/>
      <name val="ＭＳ Ｐゴシック"/>
      <family val="3"/>
      <charset val="128"/>
    </font>
    <font>
      <b/>
      <sz val="12"/>
      <name val="ＭＳ Ｐゴシック"/>
      <family val="3"/>
      <charset val="128"/>
    </font>
    <font>
      <b/>
      <u/>
      <sz val="11"/>
      <color indexed="10"/>
      <name val="ＭＳ Ｐゴシック"/>
      <family val="3"/>
      <charset val="128"/>
    </font>
    <font>
      <b/>
      <sz val="9"/>
      <name val="ＭＳ Ｐゴシック"/>
      <family val="3"/>
      <charset val="128"/>
    </font>
    <font>
      <u val="double"/>
      <sz val="9"/>
      <name val="ＭＳ Ｐゴシック"/>
      <family val="3"/>
      <charset val="128"/>
    </font>
    <font>
      <u/>
      <sz val="11"/>
      <name val="ＭＳ ゴシック"/>
      <family val="3"/>
      <charset val="128"/>
    </font>
    <font>
      <b/>
      <u/>
      <sz val="11"/>
      <name val="ＭＳ ゴシック"/>
      <family val="3"/>
      <charset val="128"/>
    </font>
    <font>
      <b/>
      <u/>
      <sz val="11"/>
      <color indexed="8"/>
      <name val="ＭＳ ゴシック"/>
      <family val="3"/>
      <charset val="128"/>
    </font>
    <font>
      <sz val="11"/>
      <color indexed="8"/>
      <name val="ＭＳ ゴシック"/>
      <family val="3"/>
      <charset val="128"/>
    </font>
    <font>
      <sz val="11"/>
      <color theme="1"/>
      <name val="ＭＳ Ｐゴシック"/>
      <family val="3"/>
      <charset val="128"/>
      <scheme val="minor"/>
    </font>
    <font>
      <b/>
      <sz val="12"/>
      <color rgb="FFFF0000"/>
      <name val="Osaka"/>
      <family val="3"/>
      <charset val="128"/>
    </font>
    <font>
      <b/>
      <sz val="14"/>
      <color rgb="FFC00000"/>
      <name val="ＭＳ Ｐゴシック"/>
      <family val="3"/>
      <charset val="128"/>
      <scheme val="minor"/>
    </font>
    <font>
      <b/>
      <sz val="16"/>
      <color rgb="FFFF0000"/>
      <name val="ＭＳ Ｐゴシック"/>
      <family val="3"/>
      <charset val="128"/>
    </font>
    <font>
      <b/>
      <sz val="14"/>
      <name val="ＭＳ Ｐゴシック"/>
      <family val="3"/>
      <charset val="128"/>
      <scheme val="minor"/>
    </font>
    <font>
      <sz val="12"/>
      <name val="ＭＳ Ｐゴシック"/>
      <family val="3"/>
      <charset val="128"/>
      <scheme val="minor"/>
    </font>
    <font>
      <u/>
      <sz val="11"/>
      <color rgb="FF000000"/>
      <name val="ＭＳ ゴシック"/>
      <family val="3"/>
      <charset val="128"/>
    </font>
    <font>
      <sz val="11"/>
      <color rgb="FF000000"/>
      <name val="ＭＳ ゴシック"/>
      <family val="3"/>
      <charset val="128"/>
    </font>
    <font>
      <b/>
      <u/>
      <sz val="16"/>
      <color rgb="FFFF0000"/>
      <name val="ＭＳ ゴシック"/>
      <family val="3"/>
      <charset val="128"/>
    </font>
  </fonts>
  <fills count="2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52"/>
        <bgColor indexed="64"/>
      </patternFill>
    </fill>
    <fill>
      <patternFill patternType="solid">
        <fgColor indexed="44"/>
        <bgColor indexed="64"/>
      </patternFill>
    </fill>
    <fill>
      <patternFill patternType="solid">
        <fgColor rgb="FFCC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99"/>
        <bgColor indexed="64"/>
      </patternFill>
    </fill>
    <fill>
      <patternFill patternType="solid">
        <fgColor theme="6"/>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CCCC"/>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59999389629810485"/>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9" fillId="0" borderId="0" applyNumberFormat="0" applyFill="0" applyBorder="0" applyAlignment="0" applyProtection="0">
      <alignment vertical="top"/>
      <protection locked="0"/>
    </xf>
    <xf numFmtId="0" fontId="1" fillId="0" borderId="0">
      <alignment vertical="center"/>
    </xf>
    <xf numFmtId="0" fontId="8" fillId="0" borderId="0"/>
  </cellStyleXfs>
  <cellXfs count="724">
    <xf numFmtId="0" fontId="0" fillId="0" borderId="0" xfId="0">
      <alignment vertical="center"/>
    </xf>
    <xf numFmtId="0" fontId="3" fillId="0" borderId="0" xfId="0" applyFont="1">
      <alignment vertical="center"/>
    </xf>
    <xf numFmtId="0" fontId="3" fillId="0" borderId="0" xfId="2" applyFont="1">
      <alignment vertical="center"/>
    </xf>
    <xf numFmtId="0" fontId="2" fillId="0" borderId="0" xfId="0" applyFont="1">
      <alignment vertical="center"/>
    </xf>
    <xf numFmtId="0" fontId="3" fillId="0" borderId="1" xfId="0" applyFont="1" applyBorder="1">
      <alignment vertical="center"/>
    </xf>
    <xf numFmtId="0" fontId="0" fillId="0" borderId="2" xfId="0" applyBorder="1">
      <alignment vertical="center"/>
    </xf>
    <xf numFmtId="178" fontId="2" fillId="2" borderId="1" xfId="3" applyNumberFormat="1" applyFont="1" applyFill="1" applyBorder="1" applyAlignment="1">
      <alignment horizontal="center" vertical="center" wrapText="1"/>
    </xf>
    <xf numFmtId="0" fontId="12" fillId="2" borderId="3" xfId="3" applyFont="1" applyFill="1" applyBorder="1" applyAlignment="1">
      <alignment vertical="center"/>
    </xf>
    <xf numFmtId="0" fontId="12" fillId="2" borderId="4" xfId="3" applyFont="1" applyFill="1" applyBorder="1" applyAlignment="1">
      <alignment vertical="center"/>
    </xf>
    <xf numFmtId="14" fontId="0" fillId="0" borderId="0" xfId="0" applyNumberFormat="1">
      <alignment vertical="center"/>
    </xf>
    <xf numFmtId="0" fontId="0" fillId="0" borderId="0" xfId="0" applyAlignment="1">
      <alignment vertical="center" wrapText="1"/>
    </xf>
    <xf numFmtId="0" fontId="3" fillId="0" borderId="0" xfId="2" applyFont="1" applyAlignment="1">
      <alignment horizontal="left" vertical="center"/>
    </xf>
    <xf numFmtId="0" fontId="15" fillId="0" borderId="0" xfId="2" applyFont="1" applyAlignment="1">
      <alignment horizontal="left" vertical="center"/>
    </xf>
    <xf numFmtId="0" fontId="13" fillId="0" borderId="0" xfId="2" applyFont="1" applyAlignment="1">
      <alignment horizontal="left" vertical="center"/>
    </xf>
    <xf numFmtId="0" fontId="6" fillId="0" borderId="0" xfId="3" applyFont="1" applyAlignment="1">
      <alignment vertical="center"/>
    </xf>
    <xf numFmtId="0" fontId="11" fillId="0" borderId="0" xfId="3" applyFont="1" applyAlignment="1">
      <alignment vertical="center"/>
    </xf>
    <xf numFmtId="0" fontId="6" fillId="0" borderId="0" xfId="0" applyFont="1" applyAlignment="1">
      <alignment horizontal="left" vertical="center"/>
    </xf>
    <xf numFmtId="0" fontId="0" fillId="0" borderId="0" xfId="0" applyAlignment="1">
      <alignment horizontal="right" vertical="center"/>
    </xf>
    <xf numFmtId="0" fontId="15" fillId="0" borderId="0" xfId="0" applyFont="1">
      <alignment vertical="center"/>
    </xf>
    <xf numFmtId="0" fontId="6" fillId="0" borderId="0" xfId="0" applyFont="1">
      <alignment vertical="center"/>
    </xf>
    <xf numFmtId="0" fontId="17" fillId="0" borderId="0" xfId="0" applyFont="1" applyAlignment="1">
      <alignment horizontal="right" vertical="center"/>
    </xf>
    <xf numFmtId="0" fontId="18"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left" vertical="top" wrapText="1"/>
    </xf>
    <xf numFmtId="0" fontId="18" fillId="0" borderId="5" xfId="3" applyFont="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justify" vertical="center" wrapText="1"/>
    </xf>
    <xf numFmtId="0" fontId="18" fillId="0" borderId="0" xfId="3" applyFont="1" applyAlignment="1">
      <alignment vertical="center" wrapText="1"/>
    </xf>
    <xf numFmtId="0" fontId="18" fillId="0" borderId="0" xfId="3" applyFont="1" applyAlignment="1">
      <alignment horizontal="left" vertical="center"/>
    </xf>
    <xf numFmtId="0" fontId="15" fillId="0" borderId="0" xfId="0" applyFont="1" applyAlignment="1">
      <alignment horizontal="center" vertical="top" wrapText="1"/>
    </xf>
    <xf numFmtId="0" fontId="18" fillId="0" borderId="6" xfId="0" applyFont="1" applyBorder="1" applyAlignment="1">
      <alignment horizontal="right" vertical="center"/>
    </xf>
    <xf numFmtId="0" fontId="18" fillId="0" borderId="6" xfId="0" applyFont="1" applyBorder="1" applyAlignment="1">
      <alignment vertical="center" wrapText="1"/>
    </xf>
    <xf numFmtId="0" fontId="18" fillId="0" borderId="7" xfId="3" applyFont="1" applyBorder="1" applyAlignment="1">
      <alignment horizontal="right" vertical="center"/>
    </xf>
    <xf numFmtId="0" fontId="18" fillId="0" borderId="8" xfId="3" applyFont="1" applyBorder="1" applyAlignment="1">
      <alignment vertical="center"/>
    </xf>
    <xf numFmtId="0" fontId="18" fillId="0" borderId="8" xfId="3" applyFont="1" applyBorder="1" applyAlignment="1">
      <alignment horizontal="right" vertical="center"/>
    </xf>
    <xf numFmtId="179" fontId="18" fillId="0" borderId="9" xfId="3" applyNumberFormat="1" applyFont="1" applyBorder="1" applyAlignment="1">
      <alignment vertical="center"/>
    </xf>
    <xf numFmtId="0" fontId="18" fillId="0" borderId="0" xfId="3" applyFont="1" applyAlignment="1">
      <alignment vertical="center"/>
    </xf>
    <xf numFmtId="0" fontId="18" fillId="0" borderId="0" xfId="3" applyFont="1" applyAlignment="1">
      <alignment horizontal="right" vertical="center"/>
    </xf>
    <xf numFmtId="177" fontId="18" fillId="0" borderId="0" xfId="3" applyNumberFormat="1" applyFont="1" applyAlignment="1">
      <alignment horizontal="center" vertical="center" wrapText="1"/>
    </xf>
    <xf numFmtId="0" fontId="18" fillId="0" borderId="0" xfId="3" applyFont="1" applyAlignment="1">
      <alignment vertical="top" wrapText="1"/>
    </xf>
    <xf numFmtId="0" fontId="18" fillId="0" borderId="0" xfId="3" applyFont="1" applyAlignment="1">
      <alignment horizontal="left" vertical="top" wrapText="1"/>
    </xf>
    <xf numFmtId="0" fontId="23" fillId="0" borderId="0" xfId="3" applyFont="1" applyAlignment="1">
      <alignment vertical="center" wrapText="1"/>
    </xf>
    <xf numFmtId="0" fontId="23" fillId="0" borderId="0" xfId="3" applyFont="1" applyAlignment="1">
      <alignment vertical="center"/>
    </xf>
    <xf numFmtId="0" fontId="24" fillId="2" borderId="1" xfId="0" applyFont="1" applyFill="1" applyBorder="1">
      <alignment vertical="center"/>
    </xf>
    <xf numFmtId="0" fontId="27" fillId="0" borderId="1" xfId="0" applyFont="1" applyBorder="1" applyAlignment="1">
      <alignment horizontal="left" vertical="center" shrinkToFit="1"/>
    </xf>
    <xf numFmtId="14" fontId="24" fillId="2" borderId="1" xfId="0" applyNumberFormat="1" applyFont="1" applyFill="1" applyBorder="1">
      <alignment vertical="center"/>
    </xf>
    <xf numFmtId="0" fontId="27" fillId="0" borderId="4" xfId="0" applyFont="1" applyBorder="1" applyAlignment="1">
      <alignment horizontal="center" vertical="center" shrinkToFit="1"/>
    </xf>
    <xf numFmtId="0" fontId="28" fillId="0" borderId="10" xfId="0" applyFont="1" applyBorder="1" applyAlignment="1">
      <alignment horizontal="center" vertical="center"/>
    </xf>
    <xf numFmtId="0" fontId="27" fillId="0" borderId="11" xfId="0" applyFont="1" applyBorder="1" applyAlignment="1">
      <alignment horizontal="center" vertical="center" shrinkToFit="1"/>
    </xf>
    <xf numFmtId="0" fontId="28" fillId="6" borderId="1" xfId="0" applyFont="1" applyFill="1" applyBorder="1">
      <alignment vertical="center"/>
    </xf>
    <xf numFmtId="0" fontId="24" fillId="7" borderId="1" xfId="0" applyFont="1" applyFill="1" applyBorder="1">
      <alignment vertical="center"/>
    </xf>
    <xf numFmtId="178" fontId="2" fillId="2" borderId="0" xfId="3" applyNumberFormat="1" applyFont="1" applyFill="1" applyAlignment="1">
      <alignment horizontal="center" vertical="center" wrapText="1"/>
    </xf>
    <xf numFmtId="178" fontId="2" fillId="2" borderId="12" xfId="3" applyNumberFormat="1" applyFont="1" applyFill="1" applyBorder="1" applyAlignment="1">
      <alignment horizontal="center" vertical="center" wrapText="1"/>
    </xf>
    <xf numFmtId="0" fontId="28" fillId="7" borderId="4" xfId="0" applyFont="1" applyFill="1" applyBorder="1" applyAlignment="1">
      <alignment horizontal="right" vertical="center" wrapText="1"/>
    </xf>
    <xf numFmtId="0" fontId="28" fillId="7" borderId="10" xfId="0" applyFont="1" applyFill="1" applyBorder="1" applyAlignment="1">
      <alignment horizontal="right" vertical="center" wrapText="1"/>
    </xf>
    <xf numFmtId="0" fontId="12" fillId="2" borderId="3" xfId="3" applyFont="1" applyFill="1" applyBorder="1" applyAlignment="1">
      <alignment horizontal="left" vertical="center"/>
    </xf>
    <xf numFmtId="178" fontId="2" fillId="2" borderId="1" xfId="3" applyNumberFormat="1" applyFont="1" applyFill="1" applyBorder="1" applyAlignment="1">
      <alignment horizontal="left" vertical="center"/>
    </xf>
    <xf numFmtId="178" fontId="2" fillId="2" borderId="0" xfId="3" applyNumberFormat="1" applyFont="1" applyFill="1" applyAlignment="1">
      <alignment horizontal="left" vertical="center"/>
    </xf>
    <xf numFmtId="178" fontId="2" fillId="2" borderId="12" xfId="3" applyNumberFormat="1" applyFont="1" applyFill="1" applyBorder="1" applyAlignment="1">
      <alignment horizontal="left" vertical="center"/>
    </xf>
    <xf numFmtId="0" fontId="0" fillId="0" borderId="0" xfId="0" applyAlignment="1">
      <alignment horizontal="left" vertical="center"/>
    </xf>
    <xf numFmtId="0" fontId="31" fillId="0" borderId="0" xfId="0" applyFont="1">
      <alignment vertical="center"/>
    </xf>
    <xf numFmtId="0" fontId="3" fillId="0" borderId="0" xfId="0" applyFont="1" applyProtection="1">
      <alignment vertical="center"/>
      <protection locked="0"/>
    </xf>
    <xf numFmtId="0" fontId="20" fillId="0" borderId="0" xfId="0" applyFont="1">
      <alignment vertical="center"/>
    </xf>
    <xf numFmtId="0" fontId="1" fillId="0" borderId="0" xfId="2">
      <alignment vertical="center"/>
    </xf>
    <xf numFmtId="0" fontId="18" fillId="0" borderId="0" xfId="0" applyFont="1">
      <alignment vertical="center"/>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2" applyFont="1" applyBorder="1" applyAlignment="1">
      <alignment horizontal="center" vertical="center" wrapText="1"/>
    </xf>
    <xf numFmtId="0" fontId="15" fillId="0" borderId="0" xfId="0" applyFont="1" applyAlignment="1">
      <alignment horizontal="center" vertical="center"/>
    </xf>
    <xf numFmtId="0" fontId="18" fillId="0" borderId="6" xfId="0" applyFont="1" applyBorder="1">
      <alignment vertical="center"/>
    </xf>
    <xf numFmtId="0" fontId="25" fillId="0" borderId="0" xfId="0" applyFont="1" applyAlignment="1">
      <alignment horizontal="center" vertical="center"/>
    </xf>
    <xf numFmtId="0" fontId="25" fillId="0" borderId="13" xfId="0" applyFont="1" applyBorder="1" applyAlignment="1">
      <alignment vertical="top"/>
    </xf>
    <xf numFmtId="0" fontId="18" fillId="0" borderId="14" xfId="0" applyFont="1" applyBorder="1" applyAlignment="1">
      <alignment horizontal="center" vertical="center" wrapText="1"/>
    </xf>
    <xf numFmtId="0" fontId="15" fillId="0" borderId="0" xfId="0" applyFont="1" applyAlignment="1" applyProtection="1">
      <alignment horizontal="left" vertical="center"/>
      <protection locked="0"/>
    </xf>
    <xf numFmtId="0" fontId="0" fillId="0" borderId="1" xfId="0" applyBorder="1" applyAlignment="1">
      <alignment horizontal="left" vertical="center"/>
    </xf>
    <xf numFmtId="0" fontId="15" fillId="0" borderId="1" xfId="0" applyFont="1" applyBorder="1" applyAlignment="1">
      <alignment horizontal="left" vertical="center"/>
    </xf>
    <xf numFmtId="0" fontId="0" fillId="0" borderId="15" xfId="0" applyBorder="1" applyAlignment="1">
      <alignment horizontal="center" vertical="center"/>
    </xf>
    <xf numFmtId="0" fontId="0" fillId="0" borderId="15" xfId="0" applyBorder="1">
      <alignment vertical="center"/>
    </xf>
    <xf numFmtId="0" fontId="0" fillId="0" borderId="15" xfId="0" applyBorder="1" applyAlignment="1">
      <alignment horizontal="left" vertical="center"/>
    </xf>
    <xf numFmtId="0" fontId="15" fillId="0" borderId="0" xfId="0" applyFont="1" applyAlignment="1" applyProtection="1">
      <alignment horizontal="left" vertical="center" wrapText="1"/>
      <protection locked="0"/>
    </xf>
    <xf numFmtId="0" fontId="15" fillId="0" borderId="0" xfId="0" applyFont="1" applyAlignment="1">
      <alignment horizontal="left" vertical="center"/>
    </xf>
    <xf numFmtId="0" fontId="0" fillId="0" borderId="1" xfId="0" applyBorder="1" applyAlignment="1" applyProtection="1">
      <alignment horizontal="left" vertical="center"/>
      <protection locked="0"/>
    </xf>
    <xf numFmtId="0" fontId="15" fillId="8" borderId="1" xfId="0" applyFont="1" applyFill="1" applyBorder="1" applyAlignment="1" applyProtection="1">
      <alignment horizontal="left" vertical="center" wrapText="1"/>
      <protection locked="0"/>
    </xf>
    <xf numFmtId="0" fontId="22" fillId="0" borderId="0" xfId="2" applyFont="1" applyAlignment="1">
      <alignment horizontal="right" vertical="center"/>
    </xf>
    <xf numFmtId="0" fontId="16" fillId="0" borderId="0" xfId="0" applyFont="1" applyAlignment="1">
      <alignment horizontal="center" vertical="center"/>
    </xf>
    <xf numFmtId="0" fontId="15" fillId="0" borderId="1" xfId="2" applyFont="1" applyBorder="1">
      <alignment vertical="center"/>
    </xf>
    <xf numFmtId="0" fontId="6" fillId="0" borderId="1" xfId="0" applyFont="1" applyBorder="1">
      <alignment vertical="center"/>
    </xf>
    <xf numFmtId="0" fontId="15" fillId="0" borderId="16" xfId="0" applyFont="1" applyBorder="1" applyAlignment="1">
      <alignment horizontal="center" vertical="center" wrapText="1"/>
    </xf>
    <xf numFmtId="0" fontId="19" fillId="0" borderId="0" xfId="0" applyFont="1">
      <alignment vertical="center"/>
    </xf>
    <xf numFmtId="0" fontId="3" fillId="0" borderId="0" xfId="0" applyFont="1" applyAlignment="1">
      <alignment horizontal="left" vertical="center" wrapText="1"/>
    </xf>
    <xf numFmtId="0" fontId="39" fillId="0" borderId="0" xfId="0" applyFont="1" applyAlignment="1">
      <alignment horizontal="right" vertical="center"/>
    </xf>
    <xf numFmtId="0" fontId="2" fillId="4" borderId="0" xfId="0" applyFont="1" applyFill="1" applyAlignment="1">
      <alignment horizontal="center" vertical="center" wrapText="1"/>
    </xf>
    <xf numFmtId="0" fontId="28" fillId="0" borderId="0" xfId="0" applyFont="1">
      <alignment vertical="center"/>
    </xf>
    <xf numFmtId="0" fontId="31" fillId="0" borderId="0" xfId="0" applyFont="1" applyAlignment="1">
      <alignment horizontal="distributed" vertical="center"/>
    </xf>
    <xf numFmtId="0" fontId="28" fillId="0" borderId="0" xfId="0" applyFont="1" applyAlignment="1">
      <alignment horizontal="center" vertical="center"/>
    </xf>
    <xf numFmtId="0" fontId="31" fillId="0" borderId="0" xfId="0" applyFont="1" applyAlignment="1">
      <alignment horizontal="center" vertical="center"/>
    </xf>
    <xf numFmtId="0" fontId="2" fillId="0" borderId="0" xfId="0" applyFont="1" applyAlignment="1">
      <alignment horizontal="center" vertical="center" wrapText="1"/>
    </xf>
    <xf numFmtId="0" fontId="43" fillId="0" borderId="0" xfId="0" applyFont="1" applyAlignment="1">
      <alignment horizontal="left" vertical="center"/>
    </xf>
    <xf numFmtId="0" fontId="41" fillId="0" borderId="0" xfId="0" applyFont="1" applyAlignment="1">
      <alignment horizontal="left" vertical="center"/>
    </xf>
    <xf numFmtId="0" fontId="0" fillId="0" borderId="0" xfId="0" applyAlignment="1"/>
    <xf numFmtId="0" fontId="28" fillId="0" borderId="4" xfId="0" applyFont="1" applyBorder="1" applyAlignment="1">
      <alignment horizontal="center"/>
    </xf>
    <xf numFmtId="0" fontId="28" fillId="0" borderId="17" xfId="0" applyFont="1" applyBorder="1" applyAlignment="1">
      <alignment horizontal="center"/>
    </xf>
    <xf numFmtId="0" fontId="28" fillId="0" borderId="18" xfId="0" applyFont="1" applyBorder="1" applyAlignment="1">
      <alignment horizontal="center"/>
    </xf>
    <xf numFmtId="0" fontId="62" fillId="0" borderId="0" xfId="2" applyFont="1">
      <alignment vertical="center"/>
    </xf>
    <xf numFmtId="14" fontId="62" fillId="0" borderId="0" xfId="2" applyNumberFormat="1" applyFont="1">
      <alignment vertical="center"/>
    </xf>
    <xf numFmtId="0" fontId="28" fillId="0" borderId="12" xfId="0" applyFont="1" applyBorder="1" applyAlignment="1">
      <alignment horizontal="center" vertical="center"/>
    </xf>
    <xf numFmtId="0" fontId="28" fillId="0" borderId="12" xfId="0" applyFont="1" applyBorder="1">
      <alignment vertical="center"/>
    </xf>
    <xf numFmtId="0" fontId="28" fillId="0" borderId="19" xfId="0" applyFont="1" applyBorder="1">
      <alignment vertical="center"/>
    </xf>
    <xf numFmtId="0" fontId="28" fillId="7" borderId="1" xfId="0" applyFont="1" applyFill="1" applyBorder="1" applyAlignment="1"/>
    <xf numFmtId="14" fontId="28" fillId="7" borderId="1" xfId="0" applyNumberFormat="1" applyFont="1" applyFill="1" applyBorder="1" applyAlignment="1">
      <alignment horizontal="left"/>
    </xf>
    <xf numFmtId="14" fontId="62" fillId="0" borderId="0" xfId="2" applyNumberFormat="1" applyFont="1" applyAlignment="1">
      <alignment horizontal="left" vertical="center"/>
    </xf>
    <xf numFmtId="0" fontId="28" fillId="0" borderId="0" xfId="0" applyFont="1" applyAlignment="1"/>
    <xf numFmtId="14" fontId="28" fillId="0" borderId="0" xfId="0" applyNumberFormat="1" applyFont="1" applyAlignment="1">
      <alignment horizontal="left"/>
    </xf>
    <xf numFmtId="0" fontId="0" fillId="0" borderId="0" xfId="0" applyAlignment="1" applyProtection="1">
      <protection locked="0"/>
    </xf>
    <xf numFmtId="0" fontId="37" fillId="0" borderId="0" xfId="0" applyFont="1" applyAlignment="1">
      <alignment horizontal="right" vertical="center"/>
    </xf>
    <xf numFmtId="0" fontId="38" fillId="0" borderId="0" xfId="0" applyFont="1" applyAlignment="1">
      <alignment vertical="center" shrinkToFit="1"/>
    </xf>
    <xf numFmtId="0" fontId="0" fillId="0" borderId="0" xfId="0" applyAlignment="1">
      <alignment vertical="center" shrinkToFit="1"/>
    </xf>
    <xf numFmtId="0" fontId="31" fillId="0" borderId="1" xfId="0" applyFont="1" applyBorder="1" applyAlignment="1">
      <alignment horizontal="distributed" vertical="center"/>
    </xf>
    <xf numFmtId="0" fontId="40" fillId="0" borderId="0" xfId="0" applyFont="1" applyAlignment="1">
      <alignment horizontal="left" vertical="center" wrapText="1"/>
    </xf>
    <xf numFmtId="0" fontId="3" fillId="0" borderId="1" xfId="0" applyFont="1" applyBorder="1" applyAlignment="1">
      <alignment horizontal="distributed" vertical="center"/>
    </xf>
    <xf numFmtId="49" fontId="28" fillId="0" borderId="4" xfId="0" applyNumberFormat="1" applyFont="1" applyBorder="1">
      <alignment vertical="center"/>
    </xf>
    <xf numFmtId="0" fontId="40" fillId="0" borderId="0" xfId="0" applyFont="1" applyAlignment="1">
      <alignment horizontal="right" vertical="center"/>
    </xf>
    <xf numFmtId="0" fontId="31" fillId="0" borderId="12" xfId="0" applyFont="1" applyBorder="1" applyAlignment="1">
      <alignment horizontal="distributed" vertical="center"/>
    </xf>
    <xf numFmtId="0" fontId="31" fillId="0" borderId="12" xfId="0" applyFont="1" applyBorder="1" applyAlignment="1">
      <alignment horizontal="distributed" vertical="center" wrapText="1"/>
    </xf>
    <xf numFmtId="0" fontId="31" fillId="0" borderId="1" xfId="0" applyFont="1" applyBorder="1" applyAlignment="1">
      <alignment horizontal="distributed" vertical="center" wrapText="1"/>
    </xf>
    <xf numFmtId="0" fontId="0" fillId="3" borderId="14" xfId="0" applyFill="1" applyBorder="1" applyAlignment="1" applyProtection="1">
      <protection locked="0"/>
    </xf>
    <xf numFmtId="176" fontId="0" fillId="0" borderId="0" xfId="0" applyNumberFormat="1" applyAlignment="1" applyProtection="1">
      <protection locked="0"/>
    </xf>
    <xf numFmtId="176" fontId="44" fillId="0" borderId="0" xfId="0" applyNumberFormat="1" applyFont="1" applyAlignment="1" applyProtection="1">
      <protection locked="0"/>
    </xf>
    <xf numFmtId="0" fontId="63" fillId="0" borderId="0" xfId="0" applyFont="1" applyAlignment="1" applyProtection="1">
      <protection locked="0"/>
    </xf>
    <xf numFmtId="0" fontId="2" fillId="9" borderId="1" xfId="3" applyFont="1" applyFill="1" applyBorder="1" applyAlignment="1" applyProtection="1">
      <alignment vertical="center" wrapText="1"/>
      <protection locked="0"/>
    </xf>
    <xf numFmtId="0" fontId="0" fillId="0" borderId="0" xfId="2" applyFont="1" applyProtection="1">
      <alignment vertical="center"/>
      <protection locked="0"/>
    </xf>
    <xf numFmtId="0" fontId="2" fillId="0" borderId="0" xfId="3" applyFont="1" applyAlignment="1" applyProtection="1">
      <alignment vertical="center" wrapText="1"/>
      <protection locked="0"/>
    </xf>
    <xf numFmtId="0" fontId="1" fillId="0" borderId="0" xfId="2" applyProtection="1">
      <alignment vertical="center"/>
      <protection locked="0"/>
    </xf>
    <xf numFmtId="0" fontId="0" fillId="8" borderId="20" xfId="0" applyFill="1" applyBorder="1" applyProtection="1">
      <alignment vertical="center"/>
      <protection locked="0"/>
    </xf>
    <xf numFmtId="0" fontId="0" fillId="0" borderId="0" xfId="0" applyProtection="1">
      <alignment vertical="center"/>
      <protection locked="0"/>
    </xf>
    <xf numFmtId="0" fontId="64" fillId="0" borderId="0" xfId="0" applyFont="1" applyAlignment="1" applyProtection="1">
      <protection locked="0"/>
    </xf>
    <xf numFmtId="0" fontId="1" fillId="10" borderId="1" xfId="0" applyFont="1" applyFill="1" applyBorder="1" applyAlignment="1" applyProtection="1">
      <protection locked="0"/>
    </xf>
    <xf numFmtId="181" fontId="1" fillId="10" borderId="1" xfId="0" applyNumberFormat="1" applyFont="1" applyFill="1" applyBorder="1" applyAlignment="1" applyProtection="1">
      <protection locked="0"/>
    </xf>
    <xf numFmtId="181" fontId="1" fillId="10" borderId="10" xfId="0" applyNumberFormat="1" applyFont="1" applyFill="1" applyBorder="1" applyAlignment="1" applyProtection="1">
      <protection locked="0"/>
    </xf>
    <xf numFmtId="181" fontId="1" fillId="10" borderId="11" xfId="0" applyNumberFormat="1" applyFont="1" applyFill="1" applyBorder="1" applyAlignment="1" applyProtection="1">
      <protection locked="0"/>
    </xf>
    <xf numFmtId="176" fontId="1" fillId="10" borderId="1" xfId="0" applyNumberFormat="1" applyFont="1" applyFill="1" applyBorder="1" applyAlignment="1" applyProtection="1">
      <protection locked="0"/>
    </xf>
    <xf numFmtId="0" fontId="0" fillId="3" borderId="1" xfId="0" applyFill="1" applyBorder="1" applyAlignment="1" applyProtection="1">
      <protection locked="0"/>
    </xf>
    <xf numFmtId="181" fontId="0" fillId="3" borderId="1" xfId="0" applyNumberFormat="1" applyFill="1" applyBorder="1" applyAlignment="1" applyProtection="1">
      <alignment horizontal="left"/>
      <protection locked="0"/>
    </xf>
    <xf numFmtId="181" fontId="0" fillId="3" borderId="0" xfId="0" applyNumberFormat="1" applyFill="1" applyAlignment="1" applyProtection="1">
      <alignment horizontal="left"/>
      <protection locked="0"/>
    </xf>
    <xf numFmtId="181" fontId="0" fillId="3" borderId="15" xfId="0" applyNumberFormat="1" applyFill="1" applyBorder="1" applyAlignment="1" applyProtection="1">
      <protection locked="0"/>
    </xf>
    <xf numFmtId="176" fontId="0" fillId="11" borderId="1" xfId="0" applyNumberFormat="1" applyFill="1" applyBorder="1" applyAlignment="1" applyProtection="1">
      <protection locked="0"/>
    </xf>
    <xf numFmtId="176" fontId="0" fillId="3" borderId="1" xfId="0" applyNumberFormat="1" applyFill="1" applyBorder="1" applyAlignment="1" applyProtection="1">
      <alignment horizontal="left"/>
      <protection locked="0"/>
    </xf>
    <xf numFmtId="0" fontId="0" fillId="11" borderId="1" xfId="0" applyFill="1" applyBorder="1" applyAlignment="1" applyProtection="1">
      <protection locked="0"/>
    </xf>
    <xf numFmtId="0" fontId="0" fillId="9" borderId="1" xfId="0" applyFill="1" applyBorder="1" applyAlignment="1" applyProtection="1">
      <protection locked="0"/>
    </xf>
    <xf numFmtId="14" fontId="0" fillId="9" borderId="4" xfId="0" applyNumberFormat="1" applyFill="1" applyBorder="1" applyAlignment="1" applyProtection="1">
      <protection locked="0"/>
    </xf>
    <xf numFmtId="0" fontId="0" fillId="8" borderId="4" xfId="0" applyFill="1" applyBorder="1" applyAlignment="1" applyProtection="1">
      <protection locked="0"/>
    </xf>
    <xf numFmtId="0" fontId="0" fillId="8" borderId="4" xfId="0" applyFill="1" applyBorder="1" applyAlignment="1" applyProtection="1">
      <alignment shrinkToFit="1"/>
      <protection locked="0"/>
    </xf>
    <xf numFmtId="176" fontId="0" fillId="8" borderId="1" xfId="0" applyNumberFormat="1" applyFill="1" applyBorder="1" applyAlignment="1" applyProtection="1">
      <protection locked="0"/>
    </xf>
    <xf numFmtId="0" fontId="0" fillId="8" borderId="1" xfId="0" applyFill="1" applyBorder="1" applyAlignment="1" applyProtection="1">
      <protection locked="0"/>
    </xf>
    <xf numFmtId="0" fontId="0" fillId="0" borderId="2" xfId="0" applyBorder="1" applyAlignment="1" applyProtection="1">
      <protection locked="0"/>
    </xf>
    <xf numFmtId="14" fontId="0" fillId="0" borderId="0" xfId="0" applyNumberFormat="1" applyAlignment="1" applyProtection="1">
      <protection locked="0"/>
    </xf>
    <xf numFmtId="49" fontId="0" fillId="0" borderId="0" xfId="0" applyNumberFormat="1" applyAlignment="1" applyProtection="1">
      <protection locked="0"/>
    </xf>
    <xf numFmtId="49" fontId="31" fillId="0" borderId="4" xfId="0" applyNumberFormat="1" applyFont="1" applyBorder="1">
      <alignment vertical="center"/>
    </xf>
    <xf numFmtId="0" fontId="28" fillId="9" borderId="21" xfId="0" applyFont="1" applyFill="1" applyBorder="1" applyAlignment="1" applyProtection="1">
      <protection locked="0"/>
    </xf>
    <xf numFmtId="0" fontId="28" fillId="9" borderId="22" xfId="0" applyFont="1" applyFill="1" applyBorder="1" applyAlignment="1" applyProtection="1">
      <protection locked="0"/>
    </xf>
    <xf numFmtId="0" fontId="28" fillId="9" borderId="23" xfId="0" applyFont="1" applyFill="1" applyBorder="1" applyAlignment="1" applyProtection="1">
      <protection locked="0"/>
    </xf>
    <xf numFmtId="0" fontId="28" fillId="9" borderId="24" xfId="0" applyFont="1" applyFill="1" applyBorder="1" applyAlignment="1" applyProtection="1">
      <protection locked="0"/>
    </xf>
    <xf numFmtId="0" fontId="28" fillId="9" borderId="1" xfId="0" applyFont="1" applyFill="1" applyBorder="1" applyAlignment="1" applyProtection="1">
      <protection locked="0"/>
    </xf>
    <xf numFmtId="0" fontId="28" fillId="9" borderId="11" xfId="0" applyFont="1" applyFill="1" applyBorder="1" applyAlignment="1" applyProtection="1">
      <protection locked="0"/>
    </xf>
    <xf numFmtId="0" fontId="28" fillId="9" borderId="25" xfId="0" applyFont="1" applyFill="1" applyBorder="1" applyAlignment="1" applyProtection="1">
      <protection locked="0"/>
    </xf>
    <xf numFmtId="0" fontId="28" fillId="9" borderId="12" xfId="0" applyFont="1" applyFill="1" applyBorder="1" applyAlignment="1" applyProtection="1">
      <protection locked="0"/>
    </xf>
    <xf numFmtId="0" fontId="28" fillId="9" borderId="19" xfId="0" applyFont="1" applyFill="1" applyBorder="1" applyAlignment="1" applyProtection="1">
      <protection locked="0"/>
    </xf>
    <xf numFmtId="14" fontId="62" fillId="9" borderId="24" xfId="2" applyNumberFormat="1" applyFont="1" applyFill="1" applyBorder="1" applyProtection="1">
      <alignment vertical="center"/>
      <protection locked="0"/>
    </xf>
    <xf numFmtId="0" fontId="62" fillId="9" borderId="1" xfId="2" applyFont="1" applyFill="1" applyBorder="1" applyProtection="1">
      <alignment vertical="center"/>
      <protection locked="0"/>
    </xf>
    <xf numFmtId="0" fontId="28" fillId="9" borderId="1" xfId="0" applyFont="1" applyFill="1" applyBorder="1" applyProtection="1">
      <alignment vertical="center"/>
      <protection locked="0"/>
    </xf>
    <xf numFmtId="176" fontId="44" fillId="0" borderId="0" xfId="0" applyNumberFormat="1" applyFont="1" applyAlignment="1"/>
    <xf numFmtId="176" fontId="0" fillId="0" borderId="0" xfId="0" applyNumberFormat="1" applyAlignment="1"/>
    <xf numFmtId="0" fontId="2" fillId="9" borderId="1" xfId="3" applyFont="1" applyFill="1" applyBorder="1" applyAlignment="1">
      <alignment vertical="center" wrapText="1"/>
    </xf>
    <xf numFmtId="0" fontId="0" fillId="0" borderId="0" xfId="2" applyFont="1">
      <alignment vertical="center"/>
    </xf>
    <xf numFmtId="0" fontId="2" fillId="0" borderId="0" xfId="3" applyFont="1" applyAlignment="1">
      <alignment vertical="center" wrapText="1"/>
    </xf>
    <xf numFmtId="0" fontId="0" fillId="8" borderId="20" xfId="0" applyFill="1" applyBorder="1">
      <alignment vertical="center"/>
    </xf>
    <xf numFmtId="0" fontId="30" fillId="0" borderId="0" xfId="0" applyFont="1" applyAlignment="1" applyProtection="1">
      <alignment horizontal="justify" vertical="center"/>
      <protection locked="0"/>
    </xf>
    <xf numFmtId="0" fontId="31" fillId="0" borderId="0" xfId="0" applyFont="1" applyProtection="1">
      <alignment vertical="center"/>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9" borderId="10" xfId="0" applyFont="1" applyFill="1" applyBorder="1" applyAlignment="1" applyProtection="1">
      <alignment vertical="center" wrapText="1"/>
      <protection locked="0"/>
    </xf>
    <xf numFmtId="0" fontId="29" fillId="0" borderId="0" xfId="0" applyFont="1" applyProtection="1">
      <alignment vertical="center"/>
      <protection locked="0"/>
    </xf>
    <xf numFmtId="0" fontId="29" fillId="0" borderId="0" xfId="0" applyFont="1" applyAlignment="1" applyProtection="1">
      <alignment horizontal="center" vertical="center"/>
      <protection locked="0"/>
    </xf>
    <xf numFmtId="0" fontId="0" fillId="12" borderId="4" xfId="0" applyFill="1" applyBorder="1">
      <alignment vertical="center"/>
    </xf>
    <xf numFmtId="0" fontId="36" fillId="12" borderId="4" xfId="0" applyFont="1" applyFill="1" applyBorder="1">
      <alignment vertical="center"/>
    </xf>
    <xf numFmtId="0" fontId="0" fillId="13" borderId="4" xfId="0" applyFill="1" applyBorder="1">
      <alignment vertical="center"/>
    </xf>
    <xf numFmtId="0" fontId="0" fillId="14" borderId="1" xfId="0" applyFill="1" applyBorder="1">
      <alignment vertical="center"/>
    </xf>
    <xf numFmtId="0" fontId="0" fillId="15" borderId="26" xfId="0" applyFill="1" applyBorder="1">
      <alignment vertical="center"/>
    </xf>
    <xf numFmtId="0" fontId="0" fillId="15" borderId="4" xfId="0" applyFill="1" applyBorder="1">
      <alignment vertical="center"/>
    </xf>
    <xf numFmtId="0" fontId="0" fillId="15" borderId="27" xfId="0" applyFill="1" applyBorder="1">
      <alignment vertical="center"/>
    </xf>
    <xf numFmtId="0" fontId="0" fillId="16" borderId="1" xfId="0" applyFill="1" applyBorder="1" applyAlignment="1">
      <alignment horizontal="center" vertical="center"/>
    </xf>
    <xf numFmtId="0" fontId="0" fillId="16" borderId="12" xfId="0" applyFill="1" applyBorder="1" applyAlignment="1">
      <alignment horizontal="center" vertical="center"/>
    </xf>
    <xf numFmtId="0" fontId="0" fillId="16" borderId="1" xfId="0" applyFill="1" applyBorder="1" applyAlignment="1">
      <alignment vertical="center" wrapText="1"/>
    </xf>
    <xf numFmtId="0" fontId="0" fillId="17" borderId="1" xfId="0" applyFill="1" applyBorder="1" applyAlignment="1">
      <alignment horizontal="center" vertical="center"/>
    </xf>
    <xf numFmtId="0" fontId="0" fillId="17" borderId="12" xfId="0" applyFill="1" applyBorder="1" applyAlignment="1">
      <alignment horizontal="center" vertical="center"/>
    </xf>
    <xf numFmtId="0" fontId="0" fillId="17" borderId="1" xfId="0" applyFill="1" applyBorder="1" applyAlignment="1">
      <alignment vertical="center" wrapText="1"/>
    </xf>
    <xf numFmtId="0" fontId="0" fillId="0" borderId="0" xfId="0" applyAlignment="1">
      <alignment horizontal="center" vertical="center"/>
    </xf>
    <xf numFmtId="0" fontId="0" fillId="18" borderId="1" xfId="0" applyFill="1" applyBorder="1" applyAlignment="1">
      <alignment horizontal="center" vertical="center"/>
    </xf>
    <xf numFmtId="0" fontId="0" fillId="18" borderId="12" xfId="0" applyFill="1" applyBorder="1" applyAlignment="1">
      <alignment horizontal="center" vertical="center"/>
    </xf>
    <xf numFmtId="0" fontId="0" fillId="18" borderId="1" xfId="0" applyFill="1" applyBorder="1" applyAlignment="1">
      <alignment vertical="center" wrapText="1"/>
    </xf>
    <xf numFmtId="0" fontId="0" fillId="19" borderId="1" xfId="0" applyFill="1" applyBorder="1" applyAlignment="1">
      <alignment horizontal="center" vertical="center"/>
    </xf>
    <xf numFmtId="0" fontId="0" fillId="19" borderId="12" xfId="0" applyFill="1" applyBorder="1" applyAlignment="1">
      <alignment horizontal="center" vertical="center"/>
    </xf>
    <xf numFmtId="0" fontId="0" fillId="19" borderId="1" xfId="0" applyFill="1" applyBorder="1" applyAlignment="1">
      <alignment vertical="center" wrapText="1"/>
    </xf>
    <xf numFmtId="0" fontId="0" fillId="0" borderId="28" xfId="0" applyBorder="1" applyProtection="1">
      <alignment vertical="center"/>
      <protection locked="0"/>
    </xf>
    <xf numFmtId="0" fontId="0" fillId="0" borderId="1" xfId="0" applyBorder="1" applyProtection="1">
      <alignment vertical="center"/>
      <protection locked="0"/>
    </xf>
    <xf numFmtId="0" fontId="47" fillId="0" borderId="0" xfId="0" applyFont="1">
      <alignment vertical="center"/>
    </xf>
    <xf numFmtId="0" fontId="27" fillId="0" borderId="12" xfId="0" applyFont="1" applyBorder="1" applyAlignment="1">
      <alignment horizontal="distributed" vertical="center"/>
    </xf>
    <xf numFmtId="0" fontId="27" fillId="0" borderId="1" xfId="0" applyFont="1" applyBorder="1" applyAlignment="1">
      <alignment horizontal="distributed" vertical="center" shrinkToFit="1"/>
    </xf>
    <xf numFmtId="0" fontId="21" fillId="0" borderId="6" xfId="0" applyFont="1" applyBorder="1" applyAlignment="1"/>
    <xf numFmtId="0" fontId="21" fillId="0" borderId="0" xfId="0" applyFont="1" applyAlignment="1"/>
    <xf numFmtId="0" fontId="0" fillId="0" borderId="26" xfId="0" applyBorder="1" applyAlignment="1"/>
    <xf numFmtId="0" fontId="0" fillId="0" borderId="29" xfId="0" applyBorder="1" applyAlignment="1"/>
    <xf numFmtId="0" fontId="0" fillId="0" borderId="30" xfId="0" applyBorder="1" applyAlignment="1"/>
    <xf numFmtId="0" fontId="0" fillId="0" borderId="4" xfId="0" applyBorder="1" applyAlignment="1"/>
    <xf numFmtId="0" fontId="0" fillId="0" borderId="10" xfId="0" applyBorder="1" applyAlignment="1"/>
    <xf numFmtId="0" fontId="0" fillId="0" borderId="6" xfId="0" applyBorder="1" applyAlignment="1"/>
    <xf numFmtId="0" fontId="0" fillId="0" borderId="31" xfId="0" applyBorder="1" applyAlignment="1"/>
    <xf numFmtId="0" fontId="0" fillId="0" borderId="27" xfId="0"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0" fillId="0" borderId="36" xfId="0" applyBorder="1" applyAlignment="1"/>
    <xf numFmtId="0" fontId="0" fillId="0" borderId="37" xfId="0" applyBorder="1" applyAlignment="1"/>
    <xf numFmtId="0" fontId="0" fillId="0" borderId="38" xfId="0" applyBorder="1" applyAlignment="1"/>
    <xf numFmtId="0" fontId="0" fillId="0" borderId="39" xfId="0" applyBorder="1" applyAlignment="1"/>
    <xf numFmtId="0" fontId="0" fillId="0" borderId="40" xfId="0" applyBorder="1" applyAlignment="1"/>
    <xf numFmtId="0" fontId="0" fillId="0" borderId="41" xfId="0" applyBorder="1" applyAlignment="1"/>
    <xf numFmtId="0" fontId="0" fillId="0" borderId="42" xfId="0" applyBorder="1" applyAlignment="1"/>
    <xf numFmtId="0" fontId="0" fillId="0" borderId="43" xfId="0" applyBorder="1" applyAlignment="1"/>
    <xf numFmtId="0" fontId="0" fillId="0" borderId="44" xfId="0" applyBorder="1" applyAlignment="1"/>
    <xf numFmtId="0" fontId="37" fillId="0" borderId="0" xfId="0" applyFont="1">
      <alignment vertical="center"/>
    </xf>
    <xf numFmtId="0" fontId="0" fillId="0" borderId="1" xfId="0"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center" vertical="center" wrapText="1"/>
    </xf>
    <xf numFmtId="0" fontId="51" fillId="0" borderId="0" xfId="0" applyFont="1" applyAlignment="1">
      <alignment horizontal="center" vertical="center" wrapText="1"/>
    </xf>
    <xf numFmtId="0" fontId="50" fillId="0" borderId="0" xfId="0" applyFont="1" applyAlignment="1">
      <alignment horizontal="center" vertical="center" wrapText="1"/>
    </xf>
    <xf numFmtId="0" fontId="24" fillId="0" borderId="0" xfId="0" applyFont="1">
      <alignment vertical="center"/>
    </xf>
    <xf numFmtId="0" fontId="0" fillId="7" borderId="1" xfId="0" applyFill="1" applyBorder="1">
      <alignment vertical="center"/>
    </xf>
    <xf numFmtId="0" fontId="54" fillId="0" borderId="0" xfId="0" applyFont="1">
      <alignment vertical="center"/>
    </xf>
    <xf numFmtId="0" fontId="37" fillId="0" borderId="0" xfId="2" applyFont="1">
      <alignment vertical="center"/>
    </xf>
    <xf numFmtId="0" fontId="65" fillId="0" borderId="0" xfId="2" applyFont="1">
      <alignment vertical="center"/>
    </xf>
    <xf numFmtId="0" fontId="20" fillId="0" borderId="0" xfId="2" applyFont="1">
      <alignment vertical="center"/>
    </xf>
    <xf numFmtId="0" fontId="13" fillId="0" borderId="45" xfId="2" applyFont="1" applyBorder="1" applyAlignment="1">
      <alignment horizontal="center" vertical="center"/>
    </xf>
    <xf numFmtId="0" fontId="13" fillId="0" borderId="46" xfId="2" applyFont="1" applyBorder="1" applyAlignment="1">
      <alignment horizontal="center" vertical="center"/>
    </xf>
    <xf numFmtId="0" fontId="13" fillId="0" borderId="47" xfId="2" applyFont="1" applyBorder="1" applyAlignment="1">
      <alignment horizontal="center" vertical="center"/>
    </xf>
    <xf numFmtId="0" fontId="13" fillId="0" borderId="48" xfId="2" applyFont="1" applyBorder="1" applyAlignment="1">
      <alignment horizontal="center" vertical="center" wrapText="1"/>
    </xf>
    <xf numFmtId="0" fontId="13" fillId="0" borderId="49" xfId="2" applyFont="1" applyBorder="1" applyAlignment="1">
      <alignment horizontal="center" vertical="center"/>
    </xf>
    <xf numFmtId="0" fontId="13" fillId="0" borderId="50" xfId="2" applyFont="1" applyBorder="1" applyAlignment="1">
      <alignment horizontal="center" vertical="center" wrapText="1"/>
    </xf>
    <xf numFmtId="0" fontId="13" fillId="0" borderId="51" xfId="2" applyFont="1" applyBorder="1" applyAlignment="1">
      <alignment horizontal="center" vertical="center"/>
    </xf>
    <xf numFmtId="0" fontId="1" fillId="0" borderId="12" xfId="2" applyBorder="1">
      <alignment vertical="center"/>
    </xf>
    <xf numFmtId="0" fontId="1" fillId="0" borderId="52" xfId="2" applyBorder="1" applyAlignment="1">
      <alignment horizontal="center" vertical="center"/>
    </xf>
    <xf numFmtId="0" fontId="1" fillId="0" borderId="53" xfId="2" applyBorder="1" applyAlignment="1">
      <alignment horizontal="center" vertical="center"/>
    </xf>
    <xf numFmtId="0" fontId="66" fillId="0" borderId="0" xfId="0" applyFont="1">
      <alignment vertical="center"/>
    </xf>
    <xf numFmtId="0" fontId="67" fillId="0" borderId="0" xfId="0" applyFont="1" applyAlignment="1"/>
    <xf numFmtId="0" fontId="58" fillId="0" borderId="0" xfId="0" applyFont="1" applyAlignment="1"/>
    <xf numFmtId="0" fontId="6" fillId="0" borderId="0" xfId="0" applyFont="1" applyAlignment="1"/>
    <xf numFmtId="0" fontId="68" fillId="0" borderId="0" xfId="0" applyFont="1" applyAlignment="1"/>
    <xf numFmtId="0" fontId="69" fillId="0" borderId="0" xfId="0" applyFont="1" applyAlignment="1"/>
    <xf numFmtId="0" fontId="15" fillId="20" borderId="4" xfId="0" applyFont="1" applyFill="1" applyBorder="1" applyAlignment="1">
      <alignment horizontal="center" vertical="center" wrapText="1"/>
    </xf>
    <xf numFmtId="0" fontId="15" fillId="20" borderId="1" xfId="0" applyFont="1" applyFill="1" applyBorder="1" applyAlignment="1">
      <alignment horizontal="center" vertical="center" wrapText="1"/>
    </xf>
    <xf numFmtId="0" fontId="15" fillId="20" borderId="12" xfId="0" applyFont="1" applyFill="1" applyBorder="1" applyAlignment="1">
      <alignment horizontal="center" vertical="center" wrapText="1"/>
    </xf>
    <xf numFmtId="0" fontId="15" fillId="20" borderId="1" xfId="2" applyFont="1" applyFill="1" applyBorder="1" applyAlignment="1">
      <alignment horizontal="center" vertical="center" wrapText="1"/>
    </xf>
    <xf numFmtId="0" fontId="15" fillId="20" borderId="4" xfId="2" applyFont="1" applyFill="1" applyBorder="1" applyAlignment="1">
      <alignment horizontal="center" vertical="center" wrapText="1"/>
    </xf>
    <xf numFmtId="0" fontId="15" fillId="20" borderId="1" xfId="2" applyFont="1" applyFill="1" applyBorder="1" applyAlignment="1">
      <alignment horizontal="center" vertical="top" wrapText="1"/>
    </xf>
    <xf numFmtId="0" fontId="15" fillId="20" borderId="54" xfId="2" applyFont="1" applyFill="1" applyBorder="1" applyAlignment="1">
      <alignment horizontal="center" vertical="center"/>
    </xf>
    <xf numFmtId="0" fontId="15" fillId="20" borderId="13" xfId="0" applyFont="1" applyFill="1" applyBorder="1" applyAlignment="1">
      <alignment horizontal="center" vertical="center"/>
    </xf>
    <xf numFmtId="0" fontId="15" fillId="20" borderId="4" xfId="0" applyFont="1" applyFill="1" applyBorder="1" applyAlignment="1">
      <alignment vertical="center" wrapText="1"/>
    </xf>
    <xf numFmtId="0" fontId="15" fillId="20" borderId="1" xfId="0" applyFont="1" applyFill="1" applyBorder="1">
      <alignment vertical="center"/>
    </xf>
    <xf numFmtId="0" fontId="15" fillId="20" borderId="1" xfId="0" applyFont="1" applyFill="1" applyBorder="1" applyAlignment="1">
      <alignment horizontal="left" vertical="center" wrapText="1"/>
    </xf>
    <xf numFmtId="0" fontId="18" fillId="20" borderId="12" xfId="0" applyFont="1" applyFill="1" applyBorder="1" applyAlignment="1">
      <alignment horizontal="center" vertical="center" wrapText="1"/>
    </xf>
    <xf numFmtId="0" fontId="18" fillId="20" borderId="28" xfId="0" applyFont="1" applyFill="1" applyBorder="1" applyAlignment="1">
      <alignment horizontal="center" vertical="center" wrapText="1"/>
    </xf>
    <xf numFmtId="0" fontId="18" fillId="20" borderId="54" xfId="0" applyFont="1" applyFill="1" applyBorder="1" applyAlignment="1">
      <alignment horizontal="center" vertical="center" wrapText="1"/>
    </xf>
    <xf numFmtId="0" fontId="33" fillId="20" borderId="28" xfId="0" applyFont="1" applyFill="1" applyBorder="1" applyAlignment="1">
      <alignment horizontal="center" vertical="center" wrapText="1"/>
    </xf>
    <xf numFmtId="0" fontId="18" fillId="20" borderId="10" xfId="0" applyFont="1" applyFill="1" applyBorder="1" applyAlignment="1">
      <alignment horizontal="center" vertical="center" wrapText="1"/>
    </xf>
    <xf numFmtId="0" fontId="6" fillId="20" borderId="11" xfId="0" applyFont="1" applyFill="1" applyBorder="1" applyAlignment="1">
      <alignment horizontal="left" vertical="center"/>
    </xf>
    <xf numFmtId="0" fontId="6" fillId="20" borderId="10" xfId="0" applyFont="1" applyFill="1" applyBorder="1" applyAlignment="1">
      <alignment horizontal="left" vertical="center"/>
    </xf>
    <xf numFmtId="179" fontId="18" fillId="20" borderId="11" xfId="3" applyNumberFormat="1" applyFont="1" applyFill="1" applyBorder="1" applyAlignment="1">
      <alignment horizontal="left" vertical="center" wrapText="1"/>
    </xf>
    <xf numFmtId="0" fontId="6" fillId="20" borderId="4" xfId="0" applyFont="1" applyFill="1" applyBorder="1" applyAlignment="1">
      <alignment horizontal="left" vertical="center"/>
    </xf>
    <xf numFmtId="0" fontId="15" fillId="20" borderId="1" xfId="0" applyFont="1" applyFill="1" applyBorder="1" applyAlignment="1">
      <alignment horizontal="justify" vertical="center" wrapText="1"/>
    </xf>
    <xf numFmtId="0" fontId="3" fillId="20" borderId="4" xfId="0" applyFont="1" applyFill="1" applyBorder="1" applyAlignment="1">
      <alignment horizontal="center" vertical="center" wrapText="1"/>
    </xf>
    <xf numFmtId="0" fontId="3" fillId="20" borderId="17" xfId="0" applyFont="1" applyFill="1" applyBorder="1" applyAlignment="1">
      <alignment horizontal="center" vertical="center" wrapText="1"/>
    </xf>
    <xf numFmtId="0" fontId="3" fillId="20" borderId="28" xfId="0" applyFont="1" applyFill="1" applyBorder="1" applyAlignment="1">
      <alignment horizontal="center" vertical="center" wrapText="1"/>
    </xf>
    <xf numFmtId="49" fontId="3" fillId="20" borderId="1" xfId="0" applyNumberFormat="1" applyFont="1" applyFill="1" applyBorder="1" applyAlignment="1">
      <alignment horizontal="center" vertical="center" wrapText="1"/>
    </xf>
    <xf numFmtId="0" fontId="3" fillId="20" borderId="1" xfId="0" applyFont="1" applyFill="1" applyBorder="1" applyAlignment="1">
      <alignment horizontal="center" vertical="center" wrapText="1"/>
    </xf>
    <xf numFmtId="0" fontId="0" fillId="0" borderId="20" xfId="0" applyBorder="1">
      <alignment vertical="center"/>
    </xf>
    <xf numFmtId="178" fontId="2" fillId="2" borderId="1" xfId="3" applyNumberFormat="1" applyFont="1" applyFill="1" applyBorder="1" applyAlignment="1">
      <alignment horizontal="center" vertical="center"/>
    </xf>
    <xf numFmtId="49" fontId="3" fillId="0" borderId="0" xfId="0" applyNumberFormat="1" applyFont="1">
      <alignment vertical="center"/>
    </xf>
    <xf numFmtId="0" fontId="7" fillId="0" borderId="0" xfId="2" applyFont="1" applyAlignment="1">
      <alignment horizontal="left" vertical="center"/>
    </xf>
    <xf numFmtId="178" fontId="2" fillId="2" borderId="0" xfId="3" applyNumberFormat="1" applyFont="1" applyFill="1" applyAlignment="1">
      <alignment horizontal="center" vertical="center"/>
    </xf>
    <xf numFmtId="0" fontId="28" fillId="7" borderId="4" xfId="0" applyFont="1" applyFill="1" applyBorder="1" applyAlignment="1">
      <alignment horizontal="center"/>
    </xf>
    <xf numFmtId="0" fontId="28" fillId="7" borderId="11" xfId="0" applyFont="1" applyFill="1" applyBorder="1" applyAlignment="1">
      <alignment horizontal="center"/>
    </xf>
    <xf numFmtId="0" fontId="28" fillId="7" borderId="4" xfId="0" applyFont="1" applyFill="1" applyBorder="1" applyAlignment="1"/>
    <xf numFmtId="0" fontId="28" fillId="7" borderId="11" xfId="0" applyFont="1" applyFill="1" applyBorder="1" applyAlignment="1"/>
    <xf numFmtId="0" fontId="48" fillId="5" borderId="4" xfId="0" applyFont="1" applyFill="1" applyBorder="1" applyAlignment="1">
      <alignment horizontal="center" vertical="center"/>
    </xf>
    <xf numFmtId="0" fontId="48" fillId="5" borderId="10" xfId="0" applyFont="1" applyFill="1" applyBorder="1" applyAlignment="1">
      <alignment horizontal="center" vertical="center"/>
    </xf>
    <xf numFmtId="0" fontId="48" fillId="5" borderId="11" xfId="0" applyFont="1"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left" vertical="center"/>
    </xf>
    <xf numFmtId="0" fontId="49" fillId="0" borderId="17" xfId="0" applyFont="1" applyBorder="1" applyAlignment="1">
      <alignment horizontal="center" vertical="center"/>
    </xf>
    <xf numFmtId="0" fontId="49" fillId="0" borderId="15" xfId="0" applyFont="1" applyBorder="1" applyAlignment="1">
      <alignment horizontal="center" vertical="center"/>
    </xf>
    <xf numFmtId="0" fontId="49" fillId="0" borderId="19" xfId="0" applyFont="1" applyBorder="1" applyAlignment="1">
      <alignment horizontal="center" vertical="center"/>
    </xf>
    <xf numFmtId="0" fontId="49" fillId="0" borderId="13" xfId="0" applyFont="1" applyBorder="1" applyAlignment="1">
      <alignment horizontal="center" vertical="center"/>
    </xf>
    <xf numFmtId="0" fontId="49" fillId="0" borderId="0" xfId="0" applyFont="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6" xfId="0" applyFont="1" applyBorder="1" applyAlignment="1">
      <alignment horizontal="center" vertical="center"/>
    </xf>
    <xf numFmtId="0" fontId="49" fillId="0" borderId="55"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20" fillId="0" borderId="4"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50" fillId="0" borderId="1" xfId="0" applyFont="1" applyBorder="1" applyAlignment="1">
      <alignment horizontal="left" vertical="center" wrapText="1"/>
    </xf>
    <xf numFmtId="0" fontId="50" fillId="0" borderId="1" xfId="0" applyFont="1" applyBorder="1" applyAlignment="1">
      <alignment horizontal="left" vertical="center"/>
    </xf>
    <xf numFmtId="0" fontId="0" fillId="0" borderId="4" xfId="0" applyBorder="1" applyAlignment="1">
      <alignment horizontal="left" vertical="center" wrapText="1" indent="2"/>
    </xf>
    <xf numFmtId="0" fontId="49" fillId="0" borderId="10" xfId="0" applyFont="1" applyBorder="1" applyAlignment="1">
      <alignment horizontal="left" vertical="center" indent="2"/>
    </xf>
    <xf numFmtId="0" fontId="49" fillId="0" borderId="11" xfId="0" applyFont="1" applyBorder="1" applyAlignment="1">
      <alignment horizontal="left" vertical="center" indent="2"/>
    </xf>
    <xf numFmtId="0" fontId="48" fillId="5" borderId="4" xfId="2" applyFont="1" applyFill="1" applyBorder="1" applyAlignment="1">
      <alignment horizontal="center" vertical="center"/>
    </xf>
    <xf numFmtId="0" fontId="48" fillId="5" borderId="10" xfId="2" applyFont="1" applyFill="1" applyBorder="1" applyAlignment="1">
      <alignment horizontal="center" vertical="center"/>
    </xf>
    <xf numFmtId="0" fontId="48" fillId="5" borderId="11" xfId="2" applyFont="1" applyFill="1" applyBorder="1" applyAlignment="1">
      <alignment horizontal="center" vertical="center"/>
    </xf>
    <xf numFmtId="0" fontId="1" fillId="0" borderId="17" xfId="2" applyBorder="1" applyAlignment="1">
      <alignment horizontal="center" vertical="center"/>
    </xf>
    <xf numFmtId="0" fontId="1" fillId="0" borderId="15" xfId="2" applyBorder="1" applyAlignment="1">
      <alignment horizontal="center" vertical="center"/>
    </xf>
    <xf numFmtId="0" fontId="1" fillId="0" borderId="19" xfId="2" applyBorder="1" applyAlignment="1">
      <alignment horizontal="center" vertical="center"/>
    </xf>
    <xf numFmtId="0" fontId="1" fillId="0" borderId="3" xfId="2" applyBorder="1" applyAlignment="1">
      <alignment horizontal="center" vertical="center"/>
    </xf>
    <xf numFmtId="0" fontId="1" fillId="0" borderId="6" xfId="2" applyBorder="1" applyAlignment="1">
      <alignment horizontal="center" vertical="center"/>
    </xf>
    <xf numFmtId="0" fontId="1" fillId="0" borderId="55" xfId="2" applyBorder="1" applyAlignment="1">
      <alignment horizontal="center" vertical="center"/>
    </xf>
    <xf numFmtId="0" fontId="1" fillId="0" borderId="46" xfId="2" applyBorder="1" applyAlignment="1">
      <alignment horizontal="center" vertical="center"/>
    </xf>
    <xf numFmtId="0" fontId="1" fillId="0" borderId="56" xfId="2" applyBorder="1" applyAlignment="1">
      <alignment horizontal="center" vertical="center"/>
    </xf>
    <xf numFmtId="0" fontId="1" fillId="0" borderId="57" xfId="2" applyBorder="1" applyAlignment="1">
      <alignment horizontal="center" vertical="center"/>
    </xf>
    <xf numFmtId="0" fontId="13" fillId="0" borderId="13" xfId="2" applyFont="1" applyBorder="1" applyAlignment="1">
      <alignment horizontal="center" vertical="center"/>
    </xf>
    <xf numFmtId="0" fontId="13" fillId="0" borderId="0" xfId="2" applyFont="1" applyAlignment="1">
      <alignment horizontal="center" vertical="center"/>
    </xf>
    <xf numFmtId="0" fontId="13" fillId="0" borderId="56" xfId="2" applyFont="1" applyBorder="1" applyAlignment="1">
      <alignment horizontal="left" vertical="center"/>
    </xf>
    <xf numFmtId="0" fontId="13" fillId="0" borderId="46" xfId="2" applyFont="1" applyBorder="1" applyAlignment="1">
      <alignment horizontal="center" vertical="center"/>
    </xf>
    <xf numFmtId="0" fontId="13" fillId="0" borderId="58" xfId="2" applyFont="1" applyBorder="1" applyAlignment="1">
      <alignment horizontal="center" vertical="center"/>
    </xf>
    <xf numFmtId="0" fontId="13" fillId="0" borderId="56" xfId="2" applyFont="1" applyBorder="1" applyAlignment="1">
      <alignment horizontal="center" vertical="center"/>
    </xf>
    <xf numFmtId="0" fontId="13" fillId="0" borderId="59" xfId="2" applyFont="1" applyBorder="1" applyAlignment="1">
      <alignment horizontal="left" vertical="center"/>
    </xf>
    <xf numFmtId="0" fontId="13" fillId="0" borderId="48" xfId="2" applyFont="1" applyBorder="1" applyAlignment="1">
      <alignment horizontal="center" vertical="center"/>
    </xf>
    <xf numFmtId="0" fontId="13" fillId="0" borderId="59" xfId="2" applyFont="1" applyBorder="1" applyAlignment="1">
      <alignment horizontal="center" vertical="center"/>
    </xf>
    <xf numFmtId="0" fontId="13" fillId="0" borderId="48" xfId="2" applyFont="1" applyBorder="1" applyAlignment="1">
      <alignment horizontal="center" vertical="center" wrapText="1"/>
    </xf>
    <xf numFmtId="0" fontId="13" fillId="0" borderId="59" xfId="2" applyFont="1" applyBorder="1" applyAlignment="1">
      <alignment horizontal="center" vertical="center" wrapText="1"/>
    </xf>
    <xf numFmtId="0" fontId="0" fillId="0" borderId="61" xfId="0" applyBorder="1" applyAlignment="1"/>
    <xf numFmtId="0" fontId="13" fillId="0" borderId="62" xfId="2" applyFont="1" applyBorder="1" applyAlignment="1">
      <alignment horizontal="left" vertical="center"/>
    </xf>
    <xf numFmtId="0" fontId="13" fillId="0" borderId="50" xfId="2" applyFont="1" applyBorder="1" applyAlignment="1">
      <alignment horizontal="center" vertical="center" wrapText="1"/>
    </xf>
    <xf numFmtId="0" fontId="13" fillId="0" borderId="62" xfId="2" applyFont="1" applyBorder="1" applyAlignment="1">
      <alignment horizontal="center" vertical="center" wrapText="1"/>
    </xf>
    <xf numFmtId="0" fontId="13" fillId="0" borderId="52" xfId="2" applyFont="1" applyBorder="1" applyAlignment="1">
      <alignment horizontal="left" vertical="center"/>
    </xf>
    <xf numFmtId="0" fontId="13" fillId="0" borderId="52" xfId="2" applyFont="1" applyBorder="1" applyAlignment="1">
      <alignment horizontal="center" vertical="center"/>
    </xf>
    <xf numFmtId="0" fontId="13" fillId="0" borderId="53" xfId="2" applyFont="1" applyBorder="1" applyAlignment="1">
      <alignment horizontal="left" vertical="center" wrapText="1"/>
    </xf>
    <xf numFmtId="0" fontId="13" fillId="0" borderId="53" xfId="2" applyFont="1" applyBorder="1" applyAlignment="1">
      <alignment horizontal="left" vertical="center"/>
    </xf>
    <xf numFmtId="0" fontId="13" fillId="0" borderId="53" xfId="2" applyFont="1" applyBorder="1" applyAlignment="1">
      <alignment horizontal="center" vertical="center"/>
    </xf>
    <xf numFmtId="0" fontId="48" fillId="5" borderId="1" xfId="2" applyFont="1" applyFill="1" applyBorder="1" applyAlignment="1">
      <alignment horizontal="center" vertical="center"/>
    </xf>
    <xf numFmtId="0" fontId="1" fillId="0" borderId="54" xfId="2" applyBorder="1" applyAlignment="1">
      <alignment horizontal="center" vertical="center"/>
    </xf>
    <xf numFmtId="0" fontId="13" fillId="0" borderId="12" xfId="2" applyFont="1" applyBorder="1" applyAlignment="1">
      <alignment horizontal="left" vertical="center"/>
    </xf>
    <xf numFmtId="0" fontId="13" fillId="0" borderId="12" xfId="2" applyFont="1" applyBorder="1" applyAlignment="1">
      <alignment horizontal="center" vertical="center"/>
    </xf>
    <xf numFmtId="0" fontId="1" fillId="0" borderId="63" xfId="2" applyBorder="1" applyAlignment="1">
      <alignment horizontal="center" vertical="center"/>
    </xf>
    <xf numFmtId="0" fontId="1" fillId="0" borderId="52" xfId="2" applyBorder="1" applyAlignment="1">
      <alignment horizontal="center" vertical="center"/>
    </xf>
    <xf numFmtId="0" fontId="13" fillId="0" borderId="60" xfId="2" applyFont="1" applyBorder="1" applyAlignment="1">
      <alignment horizontal="left" vertical="center" wrapText="1"/>
    </xf>
    <xf numFmtId="0" fontId="13" fillId="0" borderId="60" xfId="2" applyFont="1" applyBorder="1" applyAlignment="1">
      <alignment horizontal="left" vertical="center"/>
    </xf>
    <xf numFmtId="0" fontId="13" fillId="0" borderId="60" xfId="2" applyFont="1" applyBorder="1" applyAlignment="1">
      <alignment horizontal="center" vertical="center"/>
    </xf>
    <xf numFmtId="0" fontId="0" fillId="18" borderId="12" xfId="0" applyFill="1" applyBorder="1" applyAlignment="1">
      <alignment horizontal="center" vertical="center"/>
    </xf>
    <xf numFmtId="0" fontId="0" fillId="18" borderId="28" xfId="0" applyFill="1" applyBorder="1" applyAlignment="1">
      <alignment horizontal="center" vertical="center"/>
    </xf>
    <xf numFmtId="0" fontId="0" fillId="18" borderId="54" xfId="0" applyFill="1" applyBorder="1" applyAlignment="1">
      <alignment horizontal="center" vertical="center"/>
    </xf>
    <xf numFmtId="0" fontId="0" fillId="18" borderId="4" xfId="0" applyFill="1" applyBorder="1" applyAlignment="1">
      <alignment horizontal="center" vertical="center"/>
    </xf>
    <xf numFmtId="0" fontId="0" fillId="18" borderId="10" xfId="0" applyFill="1" applyBorder="1" applyAlignment="1">
      <alignment horizontal="center" vertical="center"/>
    </xf>
    <xf numFmtId="0" fontId="0" fillId="18" borderId="11" xfId="0" applyFill="1" applyBorder="1" applyAlignment="1">
      <alignment horizontal="center" vertical="center"/>
    </xf>
    <xf numFmtId="0" fontId="0" fillId="18" borderId="12" xfId="0" applyFill="1" applyBorder="1" applyAlignment="1">
      <alignment horizontal="center" vertical="center" wrapText="1"/>
    </xf>
    <xf numFmtId="0" fontId="0" fillId="18" borderId="28" xfId="0" applyFill="1" applyBorder="1" applyAlignment="1">
      <alignment horizontal="center" vertical="center" wrapText="1"/>
    </xf>
    <xf numFmtId="0" fontId="0" fillId="18" borderId="54" xfId="0" applyFill="1" applyBorder="1" applyAlignment="1">
      <alignment horizontal="center" vertical="center" wrapText="1"/>
    </xf>
    <xf numFmtId="0" fontId="0" fillId="0" borderId="1" xfId="0" applyBorder="1" applyAlignment="1" applyProtection="1">
      <alignment horizontal="center" vertical="center"/>
      <protection locked="0"/>
    </xf>
    <xf numFmtId="0" fontId="0" fillId="18" borderId="1" xfId="0" applyFill="1" applyBorder="1" applyAlignment="1">
      <alignment horizontal="center" vertical="center"/>
    </xf>
    <xf numFmtId="0" fontId="0" fillId="18" borderId="4" xfId="0" applyFill="1" applyBorder="1" applyAlignment="1">
      <alignment horizontal="left" vertical="center"/>
    </xf>
    <xf numFmtId="0" fontId="0" fillId="18" borderId="10" xfId="0" applyFill="1" applyBorder="1" applyAlignment="1">
      <alignment horizontal="left" vertical="center"/>
    </xf>
    <xf numFmtId="0" fontId="0" fillId="18" borderId="11" xfId="0" applyFill="1" applyBorder="1" applyAlignment="1">
      <alignment horizontal="left" vertical="center"/>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16" borderId="12" xfId="0" applyFill="1" applyBorder="1" applyAlignment="1">
      <alignment horizontal="center" vertical="center"/>
    </xf>
    <xf numFmtId="0" fontId="0" fillId="16" borderId="28" xfId="0" applyFill="1" applyBorder="1" applyAlignment="1">
      <alignment horizontal="center" vertical="center"/>
    </xf>
    <xf numFmtId="0" fontId="0" fillId="16" borderId="54" xfId="0" applyFill="1" applyBorder="1" applyAlignment="1">
      <alignment horizontal="center" vertical="center"/>
    </xf>
    <xf numFmtId="0" fontId="0" fillId="16" borderId="4" xfId="0" applyFill="1" applyBorder="1" applyAlignment="1">
      <alignment horizontal="center" vertical="center"/>
    </xf>
    <xf numFmtId="0" fontId="0" fillId="16" borderId="10" xfId="0" applyFill="1" applyBorder="1" applyAlignment="1">
      <alignment horizontal="center" vertical="center"/>
    </xf>
    <xf numFmtId="0" fontId="0" fillId="16" borderId="11" xfId="0" applyFill="1" applyBorder="1" applyAlignment="1">
      <alignment horizontal="center" vertical="center"/>
    </xf>
    <xf numFmtId="0" fontId="0" fillId="16" borderId="12" xfId="0" applyFill="1" applyBorder="1" applyAlignment="1">
      <alignment horizontal="center" vertical="center" wrapText="1"/>
    </xf>
    <xf numFmtId="0" fontId="0" fillId="16" borderId="28" xfId="0" applyFill="1" applyBorder="1" applyAlignment="1">
      <alignment horizontal="center" vertical="center" wrapText="1"/>
    </xf>
    <xf numFmtId="0" fontId="0" fillId="16" borderId="54" xfId="0" applyFill="1" applyBorder="1" applyAlignment="1">
      <alignment horizontal="center" vertical="center" wrapText="1"/>
    </xf>
    <xf numFmtId="0" fontId="0" fillId="19" borderId="12" xfId="0" applyFill="1" applyBorder="1" applyAlignment="1">
      <alignment horizontal="center" vertical="center"/>
    </xf>
    <xf numFmtId="0" fontId="0" fillId="19" borderId="28" xfId="0" applyFill="1" applyBorder="1" applyAlignment="1">
      <alignment horizontal="center" vertical="center"/>
    </xf>
    <xf numFmtId="0" fontId="0" fillId="19" borderId="54" xfId="0" applyFill="1" applyBorder="1" applyAlignment="1">
      <alignment horizontal="center" vertical="center"/>
    </xf>
    <xf numFmtId="0" fontId="0" fillId="19" borderId="4" xfId="0" applyFill="1" applyBorder="1" applyAlignment="1">
      <alignment horizontal="center" vertical="center"/>
    </xf>
    <xf numFmtId="0" fontId="0" fillId="19" borderId="10" xfId="0" applyFill="1" applyBorder="1" applyAlignment="1">
      <alignment horizontal="center" vertical="center"/>
    </xf>
    <xf numFmtId="0" fontId="0" fillId="19" borderId="11" xfId="0" applyFill="1" applyBorder="1" applyAlignment="1">
      <alignment horizontal="center" vertical="center"/>
    </xf>
    <xf numFmtId="0" fontId="0" fillId="19" borderId="12" xfId="0" applyFill="1" applyBorder="1" applyAlignment="1">
      <alignment horizontal="center" vertical="center" wrapText="1"/>
    </xf>
    <xf numFmtId="0" fontId="0" fillId="19" borderId="28" xfId="0" applyFill="1" applyBorder="1" applyAlignment="1">
      <alignment horizontal="center" vertical="center" wrapText="1"/>
    </xf>
    <xf numFmtId="0" fontId="0" fillId="19" borderId="54" xfId="0" applyFill="1" applyBorder="1" applyAlignment="1">
      <alignment horizontal="center" vertical="center" wrapText="1"/>
    </xf>
    <xf numFmtId="0" fontId="0" fillId="17" borderId="28" xfId="0" applyFill="1" applyBorder="1" applyAlignment="1">
      <alignment horizontal="center" vertical="center"/>
    </xf>
    <xf numFmtId="0" fontId="0" fillId="17" borderId="54" xfId="0" applyFill="1" applyBorder="1" applyAlignment="1">
      <alignment horizontal="center" vertical="center"/>
    </xf>
    <xf numFmtId="0" fontId="0" fillId="16" borderId="1" xfId="0" applyFill="1" applyBorder="1" applyAlignment="1">
      <alignment horizontal="center" vertical="center"/>
    </xf>
    <xf numFmtId="0" fontId="0" fillId="16" borderId="4" xfId="0" applyFill="1" applyBorder="1" applyAlignment="1">
      <alignment horizontal="left" vertical="center"/>
    </xf>
    <xf numFmtId="0" fontId="0" fillId="16" borderId="10" xfId="0" applyFill="1" applyBorder="1" applyAlignment="1">
      <alignment horizontal="left" vertical="center"/>
    </xf>
    <xf numFmtId="0" fontId="0" fillId="16" borderId="11" xfId="0" applyFill="1" applyBorder="1" applyAlignment="1">
      <alignment horizontal="left" vertical="center"/>
    </xf>
    <xf numFmtId="0" fontId="0" fillId="17" borderId="28" xfId="0" applyFill="1" applyBorder="1" applyAlignment="1">
      <alignment horizontal="center" vertical="center" wrapText="1"/>
    </xf>
    <xf numFmtId="0" fontId="0" fillId="17" borderId="54" xfId="0" applyFill="1" applyBorder="1" applyAlignment="1">
      <alignment horizontal="center" vertical="center" wrapText="1"/>
    </xf>
    <xf numFmtId="0" fontId="0" fillId="17" borderId="1" xfId="0" applyFill="1" applyBorder="1" applyAlignment="1">
      <alignment horizontal="center" vertical="center"/>
    </xf>
    <xf numFmtId="0" fontId="0" fillId="17" borderId="4" xfId="0" applyFill="1" applyBorder="1" applyAlignment="1">
      <alignment horizontal="left" vertical="center"/>
    </xf>
    <xf numFmtId="0" fontId="0" fillId="17" borderId="10" xfId="0" applyFill="1" applyBorder="1" applyAlignment="1">
      <alignment horizontal="left" vertical="center"/>
    </xf>
    <xf numFmtId="0" fontId="0" fillId="17" borderId="11" xfId="0" applyFill="1" applyBorder="1" applyAlignment="1">
      <alignment horizontal="left" vertical="center"/>
    </xf>
    <xf numFmtId="0" fontId="0" fillId="0" borderId="1" xfId="0" applyBorder="1" applyAlignment="1" applyProtection="1">
      <alignment horizontal="left" vertical="center"/>
      <protection locked="0"/>
    </xf>
    <xf numFmtId="0" fontId="0" fillId="8" borderId="1" xfId="0" applyFill="1" applyBorder="1" applyAlignment="1" applyProtection="1">
      <alignment horizontal="left" vertical="center"/>
      <protection locked="0"/>
    </xf>
    <xf numFmtId="0" fontId="21" fillId="0" borderId="0" xfId="0" applyFont="1" applyAlignment="1">
      <alignment horizontal="left" vertical="center"/>
    </xf>
    <xf numFmtId="0" fontId="0" fillId="15" borderId="64" xfId="0" applyFill="1" applyBorder="1" applyAlignment="1">
      <alignment horizontal="center" vertical="center"/>
    </xf>
    <xf numFmtId="0" fontId="0" fillId="15" borderId="65" xfId="0" applyFill="1" applyBorder="1" applyAlignment="1">
      <alignment horizontal="center" vertical="center"/>
    </xf>
    <xf numFmtId="0" fontId="0" fillId="15" borderId="66" xfId="0" applyFill="1" applyBorder="1" applyAlignment="1">
      <alignment horizontal="center" vertical="center"/>
    </xf>
    <xf numFmtId="0" fontId="0" fillId="0" borderId="0" xfId="0" applyAlignment="1">
      <alignment horizontal="left" vertical="center"/>
    </xf>
    <xf numFmtId="0" fontId="0" fillId="19" borderId="4" xfId="0" applyFill="1" applyBorder="1" applyAlignment="1">
      <alignment horizontal="left" vertical="center"/>
    </xf>
    <xf numFmtId="0" fontId="0" fillId="19" borderId="10" xfId="0" applyFill="1" applyBorder="1" applyAlignment="1">
      <alignment horizontal="left" vertical="center"/>
    </xf>
    <xf numFmtId="0" fontId="0" fillId="19" borderId="11" xfId="0" applyFill="1" applyBorder="1" applyAlignment="1">
      <alignment horizontal="left" vertical="center"/>
    </xf>
    <xf numFmtId="0" fontId="0" fillId="17" borderId="12" xfId="0" applyFill="1" applyBorder="1" applyAlignment="1">
      <alignment horizontal="center" vertical="center"/>
    </xf>
    <xf numFmtId="0" fontId="0" fillId="17" borderId="4" xfId="0" applyFill="1" applyBorder="1" applyAlignment="1">
      <alignment horizontal="center" vertical="center"/>
    </xf>
    <xf numFmtId="0" fontId="0" fillId="17" borderId="10" xfId="0" applyFill="1" applyBorder="1" applyAlignment="1">
      <alignment horizontal="center" vertical="center"/>
    </xf>
    <xf numFmtId="0" fontId="0" fillId="17" borderId="11" xfId="0" applyFill="1" applyBorder="1" applyAlignment="1">
      <alignment horizontal="center" vertical="center"/>
    </xf>
    <xf numFmtId="0" fontId="0" fillId="17" borderId="12" xfId="0" applyFill="1" applyBorder="1" applyAlignment="1">
      <alignment horizontal="center" vertical="center" wrapText="1"/>
    </xf>
    <xf numFmtId="0" fontId="0" fillId="19" borderId="1" xfId="0" applyFill="1" applyBorder="1" applyAlignment="1">
      <alignment horizontal="center" vertical="center"/>
    </xf>
    <xf numFmtId="14" fontId="0" fillId="0" borderId="1" xfId="0" applyNumberFormat="1" applyBorder="1" applyAlignment="1" applyProtection="1">
      <alignment horizontal="left" vertical="center"/>
      <protection locked="0"/>
    </xf>
    <xf numFmtId="0" fontId="0" fillId="14" borderId="1" xfId="0" applyFill="1" applyBorder="1" applyAlignment="1">
      <alignment horizontal="left" vertical="center" wrapText="1"/>
    </xf>
    <xf numFmtId="0" fontId="0" fillId="14" borderId="1" xfId="0" applyFill="1" applyBorder="1" applyAlignment="1">
      <alignment horizontal="left" vertical="center"/>
    </xf>
    <xf numFmtId="0" fontId="0" fillId="13" borderId="1" xfId="0" applyFill="1" applyBorder="1" applyAlignment="1">
      <alignment horizontal="center" vertical="center"/>
    </xf>
    <xf numFmtId="0" fontId="0" fillId="12" borderId="1" xfId="0" applyFill="1" applyBorder="1" applyAlignment="1">
      <alignment horizontal="center" vertical="center"/>
    </xf>
    <xf numFmtId="0" fontId="6" fillId="0" borderId="1" xfId="0"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5" fillId="0" borderId="4"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0" fillId="0" borderId="17"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49" fontId="0" fillId="0" borderId="1" xfId="0" applyNumberFormat="1" applyBorder="1" applyAlignment="1" applyProtection="1">
      <alignment horizontal="left" vertical="center"/>
      <protection locked="0"/>
    </xf>
    <xf numFmtId="0" fontId="15" fillId="0" borderId="16" xfId="0" applyFont="1" applyBorder="1" applyAlignment="1">
      <alignment horizontal="center" vertical="center" wrapText="1"/>
    </xf>
    <xf numFmtId="0" fontId="15" fillId="0" borderId="69" xfId="0" applyFont="1" applyBorder="1" applyAlignment="1">
      <alignment horizontal="center" vertical="center" wrapText="1"/>
    </xf>
    <xf numFmtId="0" fontId="15" fillId="0" borderId="70" xfId="0" applyFont="1" applyBorder="1" applyAlignment="1">
      <alignment horizontal="center" vertical="center" wrapText="1"/>
    </xf>
    <xf numFmtId="0" fontId="15" fillId="20" borderId="17" xfId="0" applyFont="1" applyFill="1" applyBorder="1" applyAlignment="1">
      <alignment horizontal="center" vertical="center"/>
    </xf>
    <xf numFmtId="0" fontId="15" fillId="20" borderId="3" xfId="0" applyFont="1" applyFill="1" applyBorder="1" applyAlignment="1">
      <alignment horizontal="center" vertical="center"/>
    </xf>
    <xf numFmtId="0" fontId="18" fillId="9" borderId="12"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18" fillId="9" borderId="54" xfId="0"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8" fillId="9" borderId="0" xfId="0" applyFont="1" applyFill="1" applyAlignment="1">
      <alignment horizontal="center" vertical="center" wrapText="1"/>
    </xf>
    <xf numFmtId="0" fontId="18" fillId="9" borderId="2" xfId="0" applyFont="1" applyFill="1" applyBorder="1" applyAlignment="1">
      <alignment horizontal="center" vertical="center" wrapText="1"/>
    </xf>
    <xf numFmtId="0" fontId="18" fillId="9" borderId="3"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8" fillId="9" borderId="55" xfId="0" applyFont="1" applyFill="1" applyBorder="1" applyAlignment="1">
      <alignment horizontal="center" vertical="center" wrapText="1"/>
    </xf>
    <xf numFmtId="49" fontId="18" fillId="9" borderId="12" xfId="0" applyNumberFormat="1" applyFont="1" applyFill="1" applyBorder="1" applyAlignment="1">
      <alignment horizontal="center" vertical="center" wrapText="1"/>
    </xf>
    <xf numFmtId="49" fontId="18" fillId="9" borderId="28" xfId="0" applyNumberFormat="1" applyFont="1" applyFill="1" applyBorder="1" applyAlignment="1">
      <alignment horizontal="center" vertical="center" wrapText="1"/>
    </xf>
    <xf numFmtId="49" fontId="18" fillId="9" borderId="54" xfId="0" applyNumberFormat="1" applyFont="1" applyFill="1" applyBorder="1" applyAlignment="1">
      <alignment horizontal="center" vertical="center" wrapText="1"/>
    </xf>
    <xf numFmtId="0" fontId="6" fillId="20" borderId="1"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55" xfId="0" applyFont="1" applyFill="1" applyBorder="1" applyAlignment="1">
      <alignment horizontal="center" vertical="center" wrapText="1"/>
    </xf>
    <xf numFmtId="0" fontId="70" fillId="0" borderId="0" xfId="0" applyFont="1" applyAlignment="1">
      <alignment horizontal="center" vertical="top"/>
    </xf>
    <xf numFmtId="0" fontId="15" fillId="9" borderId="4" xfId="0" applyFont="1" applyFill="1" applyBorder="1" applyAlignment="1" applyProtection="1">
      <alignment horizontal="center" vertical="center" wrapText="1"/>
      <protection locked="0"/>
    </xf>
    <xf numFmtId="0" fontId="15" fillId="9" borderId="10" xfId="0" applyFont="1" applyFill="1" applyBorder="1" applyAlignment="1" applyProtection="1">
      <alignment horizontal="center" vertical="center" wrapText="1"/>
      <protection locked="0"/>
    </xf>
    <xf numFmtId="0" fontId="15" fillId="9" borderId="11" xfId="0" applyFont="1" applyFill="1" applyBorder="1" applyAlignment="1" applyProtection="1">
      <alignment horizontal="center" vertical="center" wrapText="1"/>
      <protection locked="0"/>
    </xf>
    <xf numFmtId="180" fontId="15" fillId="0" borderId="10" xfId="0" applyNumberFormat="1" applyFont="1" applyBorder="1" applyAlignment="1">
      <alignment horizontal="center" vertical="center" wrapText="1"/>
    </xf>
    <xf numFmtId="180" fontId="15" fillId="0" borderId="11" xfId="0" applyNumberFormat="1" applyFont="1" applyBorder="1" applyAlignment="1">
      <alignment horizontal="center" vertical="center" wrapText="1"/>
    </xf>
    <xf numFmtId="0" fontId="15" fillId="0" borderId="17" xfId="0" applyFont="1" applyBorder="1" applyAlignment="1">
      <alignment horizontal="center" vertical="center"/>
    </xf>
    <xf numFmtId="0" fontId="6" fillId="0" borderId="15" xfId="0" applyFont="1" applyBorder="1" applyAlignment="1">
      <alignment horizontal="center" vertical="center"/>
    </xf>
    <xf numFmtId="0" fontId="15" fillId="0" borderId="1" xfId="0" applyFont="1" applyBorder="1" applyAlignment="1">
      <alignment horizontal="center" vertical="center"/>
    </xf>
    <xf numFmtId="0" fontId="6" fillId="0" borderId="1" xfId="0" applyFont="1" applyBorder="1" applyAlignment="1">
      <alignment horizontal="center" vertical="center"/>
    </xf>
    <xf numFmtId="0" fontId="15" fillId="0" borderId="15" xfId="0" applyFont="1" applyBorder="1" applyAlignment="1">
      <alignment horizontal="center" vertical="center" wrapText="1"/>
    </xf>
    <xf numFmtId="0" fontId="15" fillId="0" borderId="19" xfId="0" applyFont="1" applyBorder="1" applyAlignment="1">
      <alignment horizontal="center" vertical="center" wrapText="1"/>
    </xf>
    <xf numFmtId="56" fontId="6"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18" fillId="20" borderId="3" xfId="0" applyFont="1" applyFill="1" applyBorder="1" applyAlignment="1">
      <alignment horizontal="center" vertical="center" wrapText="1"/>
    </xf>
    <xf numFmtId="0" fontId="18" fillId="20" borderId="55" xfId="0" applyFont="1" applyFill="1" applyBorder="1" applyAlignment="1">
      <alignment horizontal="center" vertical="center" wrapText="1"/>
    </xf>
    <xf numFmtId="0" fontId="15" fillId="20" borderId="4" xfId="0" applyFont="1" applyFill="1" applyBorder="1" applyAlignment="1">
      <alignment horizontal="center" vertical="center" wrapText="1"/>
    </xf>
    <xf numFmtId="0" fontId="15" fillId="20" borderId="11" xfId="0" applyFont="1" applyFill="1" applyBorder="1" applyAlignment="1">
      <alignment horizontal="center" vertical="center" wrapText="1"/>
    </xf>
    <xf numFmtId="0" fontId="15" fillId="20" borderId="4" xfId="0" applyFont="1" applyFill="1" applyBorder="1" applyAlignment="1">
      <alignment horizontal="center" vertical="center" shrinkToFit="1"/>
    </xf>
    <xf numFmtId="0" fontId="13" fillId="20" borderId="11" xfId="0" applyFont="1" applyFill="1" applyBorder="1" applyAlignment="1">
      <alignment horizontal="center" vertical="center" shrinkToFit="1"/>
    </xf>
    <xf numFmtId="0" fontId="6" fillId="0" borderId="4" xfId="0" applyFont="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15" fillId="20" borderId="12" xfId="0" applyFont="1" applyFill="1" applyBorder="1" applyAlignment="1">
      <alignment horizontal="center" vertical="center" wrapText="1"/>
    </xf>
    <xf numFmtId="0" fontId="16"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wrapText="1"/>
    </xf>
    <xf numFmtId="180" fontId="18" fillId="9" borderId="69" xfId="0" applyNumberFormat="1" applyFont="1" applyFill="1" applyBorder="1" applyAlignment="1" applyProtection="1">
      <alignment horizontal="center" vertical="center" wrapText="1"/>
      <protection locked="0"/>
    </xf>
    <xf numFmtId="180" fontId="18" fillId="9" borderId="70" xfId="0" applyNumberFormat="1" applyFont="1" applyFill="1" applyBorder="1" applyAlignment="1" applyProtection="1">
      <alignment horizontal="center" vertical="center" wrapText="1"/>
      <protection locked="0"/>
    </xf>
    <xf numFmtId="0" fontId="6" fillId="0" borderId="55" xfId="0" applyFont="1" applyBorder="1" applyAlignment="1">
      <alignment horizontal="left" vertical="center"/>
    </xf>
    <xf numFmtId="0" fontId="6" fillId="0" borderId="28" xfId="0" applyFont="1" applyBorder="1" applyAlignment="1">
      <alignment horizontal="left" vertical="center"/>
    </xf>
    <xf numFmtId="0" fontId="6" fillId="0" borderId="54" xfId="0" applyFont="1" applyBorder="1" applyAlignment="1">
      <alignment horizontal="left" vertical="center"/>
    </xf>
    <xf numFmtId="0" fontId="6" fillId="0" borderId="3" xfId="0" applyFont="1" applyBorder="1" applyAlignment="1">
      <alignment horizontal="left" vertical="center"/>
    </xf>
    <xf numFmtId="0" fontId="15" fillId="0" borderId="1" xfId="0" applyFont="1" applyBorder="1" applyAlignment="1">
      <alignment horizontal="center" vertical="center" wrapText="1"/>
    </xf>
    <xf numFmtId="0" fontId="15" fillId="20" borderId="10" xfId="0" applyFont="1" applyFill="1" applyBorder="1" applyAlignment="1">
      <alignment horizontal="center" vertical="center" wrapText="1"/>
    </xf>
    <xf numFmtId="0" fontId="6" fillId="20" borderId="10" xfId="0" applyFont="1" applyFill="1" applyBorder="1" applyAlignment="1">
      <alignment horizontal="center" vertical="center" wrapText="1"/>
    </xf>
    <xf numFmtId="0" fontId="6" fillId="20" borderId="11" xfId="0" applyFont="1" applyFill="1" applyBorder="1" applyAlignment="1">
      <alignment horizontal="center" vertical="center" wrapText="1"/>
    </xf>
    <xf numFmtId="0" fontId="15" fillId="20" borderId="11" xfId="0" applyFont="1" applyFill="1" applyBorder="1" applyAlignment="1">
      <alignment horizontal="center" vertical="center" shrinkToFit="1"/>
    </xf>
    <xf numFmtId="0" fontId="15" fillId="0" borderId="1" xfId="2" applyFont="1" applyBorder="1" applyAlignment="1">
      <alignment horizontal="center" vertical="top" wrapText="1"/>
    </xf>
    <xf numFmtId="0" fontId="15" fillId="0" borderId="54" xfId="2" applyFont="1" applyBorder="1" applyAlignment="1">
      <alignment horizontal="center" vertical="top" wrapText="1"/>
    </xf>
    <xf numFmtId="0" fontId="15" fillId="0" borderId="54" xfId="2" applyFont="1" applyBorder="1" applyAlignment="1">
      <alignment horizontal="center" vertical="top"/>
    </xf>
    <xf numFmtId="0" fontId="15" fillId="0" borderId="1" xfId="2" applyFont="1" applyBorder="1" applyAlignment="1">
      <alignment horizontal="center" vertical="top"/>
    </xf>
    <xf numFmtId="0" fontId="6" fillId="0" borderId="13" xfId="0" applyFont="1" applyBorder="1" applyAlignment="1">
      <alignment horizontal="left" vertical="center"/>
    </xf>
    <xf numFmtId="0" fontId="15" fillId="20" borderId="4" xfId="3" applyFont="1" applyFill="1" applyBorder="1" applyAlignment="1">
      <alignment horizontal="center" vertical="center"/>
    </xf>
    <xf numFmtId="0" fontId="15" fillId="20" borderId="44" xfId="3" applyFont="1" applyFill="1" applyBorder="1" applyAlignment="1">
      <alignment horizontal="center" vertical="center"/>
    </xf>
    <xf numFmtId="0" fontId="11" fillId="0" borderId="71" xfId="3" applyFont="1" applyBorder="1" applyAlignment="1">
      <alignment horizontal="lef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15" fillId="20" borderId="12" xfId="2" applyFont="1" applyFill="1" applyBorder="1" applyAlignment="1">
      <alignment horizontal="center" vertical="center" wrapText="1"/>
    </xf>
    <xf numFmtId="0" fontId="15" fillId="20" borderId="28" xfId="2" applyFont="1" applyFill="1" applyBorder="1" applyAlignment="1">
      <alignment horizontal="center" vertical="center" wrapText="1"/>
    </xf>
    <xf numFmtId="0" fontId="15" fillId="20" borderId="54" xfId="2" applyFont="1" applyFill="1" applyBorder="1" applyAlignment="1">
      <alignment horizontal="center" vertical="center" wrapText="1"/>
    </xf>
    <xf numFmtId="0" fontId="15" fillId="0" borderId="4" xfId="2" applyFont="1" applyBorder="1" applyAlignment="1">
      <alignment horizontal="center" vertical="top" wrapText="1"/>
    </xf>
    <xf numFmtId="0" fontId="15" fillId="0" borderId="10" xfId="2" applyFont="1" applyBorder="1" applyAlignment="1">
      <alignment horizontal="center" vertical="top" wrapText="1"/>
    </xf>
    <xf numFmtId="0" fontId="15" fillId="0" borderId="11" xfId="2" applyFont="1" applyBorder="1" applyAlignment="1">
      <alignment horizontal="center" vertical="top" wrapText="1"/>
    </xf>
    <xf numFmtId="0" fontId="15" fillId="0" borderId="4" xfId="2" applyFont="1" applyBorder="1" applyAlignment="1">
      <alignment horizontal="left" vertical="center" wrapText="1"/>
    </xf>
    <xf numFmtId="0" fontId="15" fillId="0" borderId="10" xfId="2" applyFont="1" applyBorder="1" applyAlignment="1">
      <alignment horizontal="left" vertical="center" wrapText="1"/>
    </xf>
    <xf numFmtId="0" fontId="15" fillId="0" borderId="11" xfId="2" applyFont="1" applyBorder="1" applyAlignment="1">
      <alignment horizontal="left" vertical="center" wrapText="1"/>
    </xf>
    <xf numFmtId="0" fontId="15" fillId="0" borderId="4" xfId="0" applyFont="1" applyBorder="1">
      <alignment vertical="center"/>
    </xf>
    <xf numFmtId="0" fontId="15" fillId="0" borderId="10" xfId="0" applyFont="1" applyBorder="1">
      <alignment vertical="center"/>
    </xf>
    <xf numFmtId="0" fontId="15" fillId="0" borderId="11" xfId="0" applyFont="1" applyBorder="1">
      <alignment vertical="center"/>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5" xfId="0" applyFont="1" applyBorder="1" applyAlignment="1">
      <alignment horizontal="center" vertical="center" wrapText="1"/>
    </xf>
    <xf numFmtId="0" fontId="15" fillId="20" borderId="0" xfId="0" applyFont="1" applyFill="1" applyAlignment="1">
      <alignment horizontal="center" vertical="center"/>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72" xfId="0" applyFont="1" applyBorder="1" applyAlignment="1">
      <alignment horizontal="center" vertical="center"/>
    </xf>
    <xf numFmtId="0" fontId="15" fillId="20" borderId="54" xfId="0" applyFont="1" applyFill="1" applyBorder="1" applyAlignment="1">
      <alignment horizontal="center" vertical="center" wrapText="1"/>
    </xf>
    <xf numFmtId="0" fontId="15" fillId="0" borderId="73" xfId="0" applyFont="1" applyBorder="1" applyAlignment="1">
      <alignment horizontal="left" vertical="center"/>
    </xf>
    <xf numFmtId="0" fontId="15" fillId="0" borderId="70" xfId="0" applyFont="1" applyBorder="1" applyAlignment="1">
      <alignment horizontal="left" vertical="center"/>
    </xf>
    <xf numFmtId="0" fontId="15" fillId="20" borderId="1" xfId="0" applyFont="1" applyFill="1" applyBorder="1" applyAlignment="1">
      <alignment horizontal="center" vertical="center" wrapText="1"/>
    </xf>
    <xf numFmtId="0" fontId="18" fillId="20" borderId="17" xfId="0" applyFont="1" applyFill="1" applyBorder="1" applyAlignment="1">
      <alignment horizontal="center" vertical="center" wrapText="1"/>
    </xf>
    <xf numFmtId="0" fontId="18" fillId="20" borderId="15" xfId="0" applyFont="1" applyFill="1" applyBorder="1" applyAlignment="1">
      <alignment horizontal="center" vertical="center" wrapText="1"/>
    </xf>
    <xf numFmtId="0" fontId="18" fillId="20" borderId="6" xfId="0" applyFont="1" applyFill="1" applyBorder="1" applyAlignment="1">
      <alignment horizontal="center" vertical="center" wrapText="1"/>
    </xf>
    <xf numFmtId="0" fontId="18" fillId="20" borderId="13" xfId="0" applyFont="1" applyFill="1" applyBorder="1" applyAlignment="1">
      <alignment horizontal="center" vertical="center" wrapText="1"/>
    </xf>
    <xf numFmtId="0" fontId="18" fillId="20" borderId="67" xfId="0" applyFont="1" applyFill="1" applyBorder="1" applyAlignment="1">
      <alignment horizontal="center" vertical="center" wrapText="1"/>
    </xf>
    <xf numFmtId="0" fontId="18" fillId="20" borderId="68" xfId="0" applyFont="1" applyFill="1" applyBorder="1" applyAlignment="1">
      <alignment horizontal="center" vertical="center" wrapText="1"/>
    </xf>
    <xf numFmtId="0" fontId="18" fillId="20" borderId="19" xfId="0" applyFont="1" applyFill="1" applyBorder="1" applyAlignment="1">
      <alignment horizontal="center" vertical="center" wrapText="1"/>
    </xf>
    <xf numFmtId="0" fontId="13" fillId="20" borderId="10" xfId="0" applyFont="1" applyFill="1" applyBorder="1" applyAlignment="1">
      <alignment horizontal="center" vertical="center" shrinkToFit="1"/>
    </xf>
    <xf numFmtId="3" fontId="3" fillId="0" borderId="4"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20" borderId="4"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top" wrapText="1"/>
    </xf>
    <xf numFmtId="0" fontId="3" fillId="0" borderId="10" xfId="0" applyFont="1" applyBorder="1" applyAlignment="1">
      <alignment horizontal="center" vertical="top" wrapText="1"/>
    </xf>
    <xf numFmtId="0" fontId="26" fillId="0" borderId="4" xfId="1" applyFont="1" applyBorder="1" applyAlignment="1" applyProtection="1">
      <alignment horizontal="center" vertical="top" wrapText="1"/>
    </xf>
    <xf numFmtId="0" fontId="26" fillId="0" borderId="10" xfId="1" applyFont="1" applyBorder="1" applyAlignment="1" applyProtection="1">
      <alignment horizontal="center" vertical="top" wrapText="1"/>
    </xf>
    <xf numFmtId="0" fontId="26" fillId="0" borderId="11" xfId="1" applyFont="1" applyBorder="1" applyAlignment="1" applyProtection="1">
      <alignment horizontal="center" vertical="top" wrapText="1"/>
    </xf>
    <xf numFmtId="0" fontId="3" fillId="0" borderId="11" xfId="0" applyFont="1" applyBorder="1" applyAlignment="1">
      <alignment horizontal="center" vertical="top" wrapText="1"/>
    </xf>
    <xf numFmtId="0" fontId="3" fillId="0" borderId="4" xfId="1" applyFont="1" applyBorder="1" applyAlignment="1" applyProtection="1">
      <alignment horizontal="center" vertical="top" wrapText="1"/>
    </xf>
    <xf numFmtId="0" fontId="3" fillId="20" borderId="4" xfId="0" applyFont="1" applyFill="1" applyBorder="1" applyAlignment="1">
      <alignment horizontal="center" vertical="center"/>
    </xf>
    <xf numFmtId="0" fontId="3" fillId="20" borderId="10" xfId="0" applyFont="1" applyFill="1" applyBorder="1" applyAlignment="1">
      <alignment horizontal="center" vertical="center"/>
    </xf>
    <xf numFmtId="0" fontId="3" fillId="20" borderId="44" xfId="0" applyFont="1" applyFill="1" applyBorder="1" applyAlignment="1">
      <alignment horizontal="center" vertical="center"/>
    </xf>
    <xf numFmtId="0" fontId="3" fillId="0" borderId="16"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25" fillId="0" borderId="13" xfId="0" applyFont="1" applyBorder="1" applyAlignment="1">
      <alignment horizontal="center" vertical="top"/>
    </xf>
    <xf numFmtId="49" fontId="18" fillId="9" borderId="19" xfId="0" applyNumberFormat="1" applyFont="1" applyFill="1" applyBorder="1" applyAlignment="1">
      <alignment horizontal="center" vertical="center" wrapText="1"/>
    </xf>
    <xf numFmtId="49" fontId="18" fillId="9" borderId="55" xfId="0" applyNumberFormat="1" applyFont="1" applyFill="1" applyBorder="1" applyAlignment="1">
      <alignment horizontal="center" vertical="center" wrapText="1"/>
    </xf>
    <xf numFmtId="0" fontId="3" fillId="20" borderId="12" xfId="0" applyFont="1" applyFill="1" applyBorder="1" applyAlignment="1">
      <alignment horizontal="center" vertical="center" wrapText="1"/>
    </xf>
    <xf numFmtId="0" fontId="3" fillId="20" borderId="28" xfId="0" applyFont="1" applyFill="1" applyBorder="1" applyAlignment="1">
      <alignment horizontal="center" vertical="center" wrapText="1"/>
    </xf>
    <xf numFmtId="0" fontId="3" fillId="20" borderId="3" xfId="0" applyFont="1" applyFill="1" applyBorder="1" applyAlignment="1">
      <alignment horizontal="center" vertical="center"/>
    </xf>
    <xf numFmtId="0" fontId="3" fillId="20" borderId="6" xfId="0" applyFont="1" applyFill="1" applyBorder="1" applyAlignment="1">
      <alignment horizontal="center" vertical="center"/>
    </xf>
    <xf numFmtId="0" fontId="3" fillId="20" borderId="55" xfId="0" applyFont="1" applyFill="1" applyBorder="1" applyAlignment="1">
      <alignment horizontal="center" vertical="center"/>
    </xf>
    <xf numFmtId="0" fontId="15" fillId="0" borderId="74"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76" xfId="0" applyFont="1" applyBorder="1" applyAlignment="1">
      <alignment horizontal="center" vertical="center" wrapText="1"/>
    </xf>
    <xf numFmtId="0" fontId="15" fillId="20" borderId="27" xfId="0" applyFont="1" applyFill="1" applyBorder="1" applyAlignment="1">
      <alignment horizontal="center" vertical="center" wrapText="1"/>
    </xf>
    <xf numFmtId="0" fontId="15" fillId="20" borderId="32" xfId="0" applyFont="1" applyFill="1" applyBorder="1" applyAlignment="1">
      <alignment horizontal="center" vertical="center" wrapText="1"/>
    </xf>
    <xf numFmtId="0" fontId="15" fillId="20" borderId="72" xfId="0" applyFont="1" applyFill="1" applyBorder="1" applyAlignment="1">
      <alignment horizontal="center" vertical="center" wrapText="1"/>
    </xf>
    <xf numFmtId="0" fontId="0" fillId="0" borderId="77"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78" xfId="0" applyBorder="1" applyAlignment="1">
      <alignment horizontal="center"/>
    </xf>
    <xf numFmtId="0" fontId="0" fillId="0" borderId="32" xfId="0" applyBorder="1" applyAlignment="1">
      <alignment horizontal="center"/>
    </xf>
    <xf numFmtId="0" fontId="0" fillId="0" borderId="72" xfId="0" applyBorder="1" applyAlignment="1">
      <alignment horizontal="center"/>
    </xf>
    <xf numFmtId="0" fontId="0" fillId="0" borderId="78" xfId="0" applyBorder="1" applyAlignment="1">
      <alignment horizontal="left" vertical="center"/>
    </xf>
    <xf numFmtId="0" fontId="0" fillId="0" borderId="32" xfId="0" applyBorder="1" applyAlignment="1">
      <alignment horizontal="left" vertical="center"/>
    </xf>
    <xf numFmtId="0" fontId="0" fillId="0" borderId="79" xfId="0" applyBorder="1" applyAlignment="1">
      <alignment horizontal="left" vertical="top" wrapText="1"/>
    </xf>
    <xf numFmtId="0" fontId="0" fillId="0" borderId="80" xfId="0" applyBorder="1" applyAlignment="1">
      <alignment horizontal="left" vertical="top" wrapText="1"/>
    </xf>
    <xf numFmtId="0" fontId="0" fillId="0" borderId="81"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82" xfId="0"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71" xfId="0" applyBorder="1" applyAlignment="1">
      <alignment horizontal="left" vertical="center"/>
    </xf>
    <xf numFmtId="0" fontId="0" fillId="0" borderId="29" xfId="0" applyBorder="1" applyAlignment="1">
      <alignment horizontal="left" vertical="center"/>
    </xf>
    <xf numFmtId="0" fontId="0" fillId="0" borderId="23" xfId="0" applyBorder="1" applyAlignment="1">
      <alignment horizontal="left" vertical="center"/>
    </xf>
    <xf numFmtId="0" fontId="0" fillId="0" borderId="72" xfId="0" applyBorder="1" applyAlignment="1">
      <alignment horizontal="left" vertical="center"/>
    </xf>
    <xf numFmtId="0" fontId="0" fillId="0" borderId="71" xfId="0" applyBorder="1" applyAlignment="1">
      <alignment horizontal="center"/>
    </xf>
    <xf numFmtId="0" fontId="0" fillId="0" borderId="29" xfId="0" applyBorder="1" applyAlignment="1">
      <alignment horizontal="center"/>
    </xf>
    <xf numFmtId="0" fontId="0" fillId="0" borderId="23" xfId="0" applyBorder="1" applyAlignment="1">
      <alignment horizontal="center"/>
    </xf>
    <xf numFmtId="0" fontId="0" fillId="0" borderId="77" xfId="0" applyBorder="1" applyAlignment="1">
      <alignment horizontal="left" vertical="center"/>
    </xf>
    <xf numFmtId="0" fontId="0" fillId="0" borderId="10" xfId="0" applyBorder="1" applyAlignment="1">
      <alignment horizontal="left" vertical="center"/>
    </xf>
    <xf numFmtId="3" fontId="0" fillId="0" borderId="10" xfId="0" applyNumberFormat="1" applyBorder="1" applyAlignment="1"/>
    <xf numFmtId="0" fontId="0" fillId="0" borderId="83"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37" xfId="0" applyBorder="1" applyAlignment="1">
      <alignment horizontal="center" vertical="center"/>
    </xf>
    <xf numFmtId="0" fontId="0" fillId="0" borderId="6" xfId="0" applyBorder="1" applyAlignment="1">
      <alignment horizontal="center" vertical="center"/>
    </xf>
    <xf numFmtId="0" fontId="0" fillId="0" borderId="55" xfId="0" applyBorder="1" applyAlignment="1">
      <alignment horizontal="center" vertical="center"/>
    </xf>
    <xf numFmtId="0" fontId="0" fillId="0" borderId="1" xfId="0" applyBorder="1" applyAlignment="1">
      <alignment horizontal="center"/>
    </xf>
    <xf numFmtId="14" fontId="0" fillId="0" borderId="4" xfId="0" applyNumberFormat="1" applyBorder="1" applyAlignment="1">
      <alignment horizontal="left"/>
    </xf>
    <xf numFmtId="14" fontId="0" fillId="0" borderId="10" xfId="0" applyNumberFormat="1" applyBorder="1" applyAlignment="1">
      <alignment horizontal="left"/>
    </xf>
    <xf numFmtId="14" fontId="0" fillId="0" borderId="44" xfId="0" applyNumberFormat="1" applyBorder="1" applyAlignment="1">
      <alignment horizontal="left"/>
    </xf>
    <xf numFmtId="3" fontId="0" fillId="0" borderId="10" xfId="0" applyNumberFormat="1" applyBorder="1" applyAlignment="1">
      <alignment horizontal="left"/>
    </xf>
    <xf numFmtId="0" fontId="67" fillId="7" borderId="12" xfId="0" applyFont="1" applyFill="1" applyBorder="1" applyAlignment="1">
      <alignment horizontal="left" vertical="center"/>
    </xf>
    <xf numFmtId="0" fontId="67" fillId="7" borderId="54" xfId="0" applyFont="1" applyFill="1" applyBorder="1" applyAlignment="1">
      <alignment horizontal="left" vertical="center"/>
    </xf>
    <xf numFmtId="0" fontId="27" fillId="0" borderId="4" xfId="0" applyFont="1" applyBorder="1" applyAlignment="1">
      <alignment horizontal="left" vertical="center" shrinkToFit="1"/>
    </xf>
    <xf numFmtId="0" fontId="27" fillId="0" borderId="11" xfId="0" applyFont="1" applyBorder="1" applyAlignment="1">
      <alignment horizontal="left" vertical="center" shrinkToFit="1"/>
    </xf>
    <xf numFmtId="0" fontId="27" fillId="0" borderId="10" xfId="0" applyFont="1" applyBorder="1" applyAlignment="1">
      <alignment horizontal="left" vertical="center" shrinkToFit="1"/>
    </xf>
    <xf numFmtId="0" fontId="28" fillId="7" borderId="4"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28" fillId="7" borderId="11" xfId="0" applyFont="1" applyFill="1" applyBorder="1" applyAlignment="1">
      <alignment horizontal="center" vertical="center" wrapText="1"/>
    </xf>
    <xf numFmtId="0" fontId="27" fillId="0" borderId="1" xfId="0" applyFont="1" applyBorder="1" applyAlignment="1">
      <alignment horizontal="left" vertical="center" shrinkToFit="1"/>
    </xf>
    <xf numFmtId="14" fontId="24" fillId="2" borderId="1" xfId="0" applyNumberFormat="1" applyFont="1" applyFill="1" applyBorder="1" applyAlignment="1">
      <alignment horizontal="center" vertical="center"/>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28" fillId="6" borderId="1" xfId="0" applyFont="1" applyFill="1" applyBorder="1" applyAlignment="1">
      <alignment horizontal="center" vertical="center"/>
    </xf>
    <xf numFmtId="0" fontId="28" fillId="7" borderId="1" xfId="0" applyFont="1" applyFill="1" applyBorder="1" applyAlignment="1">
      <alignment horizontal="center" vertical="center" shrinkToFit="1"/>
    </xf>
    <xf numFmtId="0" fontId="28" fillId="7" borderId="10" xfId="0" applyFont="1" applyFill="1" applyBorder="1" applyAlignment="1">
      <alignment horizontal="left" vertical="center"/>
    </xf>
    <xf numFmtId="0" fontId="28" fillId="7" borderId="11" xfId="0" applyFont="1" applyFill="1" applyBorder="1" applyAlignment="1">
      <alignment horizontal="left" vertical="center"/>
    </xf>
    <xf numFmtId="0" fontId="24" fillId="2" borderId="1" xfId="0" applyFont="1" applyFill="1" applyBorder="1" applyAlignment="1">
      <alignment horizontal="center" vertical="center"/>
    </xf>
    <xf numFmtId="0" fontId="3" fillId="2" borderId="1"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left" vertical="top" wrapText="1"/>
      <protection locked="0"/>
    </xf>
    <xf numFmtId="0" fontId="3" fillId="6" borderId="10" xfId="0" applyFont="1" applyFill="1" applyBorder="1" applyAlignment="1" applyProtection="1">
      <alignment horizontal="left" vertical="top" wrapText="1"/>
      <protection locked="0"/>
    </xf>
    <xf numFmtId="0" fontId="3" fillId="6" borderId="11" xfId="0" applyFont="1" applyFill="1" applyBorder="1" applyAlignment="1" applyProtection="1">
      <alignment horizontal="left" vertical="top" wrapText="1"/>
      <protection locked="0"/>
    </xf>
    <xf numFmtId="0" fontId="3" fillId="6" borderId="1" xfId="0" applyFont="1" applyFill="1" applyBorder="1" applyAlignment="1" applyProtection="1">
      <alignment horizontal="center" vertical="top" wrapText="1"/>
      <protection locked="0"/>
    </xf>
    <xf numFmtId="0" fontId="3" fillId="9" borderId="1" xfId="0" applyFont="1" applyFill="1" applyBorder="1" applyAlignment="1" applyProtection="1">
      <alignment horizontal="center" vertical="top" wrapText="1"/>
      <protection locked="0"/>
    </xf>
    <xf numFmtId="0" fontId="3" fillId="9" borderId="1" xfId="0" applyFont="1" applyFill="1" applyBorder="1" applyAlignment="1" applyProtection="1">
      <alignment horizontal="center" vertical="center" wrapText="1"/>
      <protection locked="0"/>
    </xf>
    <xf numFmtId="0" fontId="3" fillId="9" borderId="4" xfId="0" applyFont="1" applyFill="1" applyBorder="1" applyAlignment="1" applyProtection="1">
      <alignment horizontal="center" vertical="center" wrapText="1"/>
      <protection locked="0"/>
    </xf>
    <xf numFmtId="0" fontId="3" fillId="9" borderId="10" xfId="0" applyFont="1" applyFill="1" applyBorder="1" applyAlignment="1" applyProtection="1">
      <alignment horizontal="center" vertical="center" wrapText="1"/>
      <protection locked="0"/>
    </xf>
    <xf numFmtId="0" fontId="3" fillId="9" borderId="11"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0" borderId="10" xfId="0" applyFont="1" applyBorder="1" applyAlignment="1">
      <alignment horizontal="center" vertical="center" wrapText="1"/>
    </xf>
    <xf numFmtId="0" fontId="6" fillId="0" borderId="0" xfId="0" applyFont="1" applyAlignment="1" applyProtection="1">
      <alignment horizontal="justify" vertical="center"/>
      <protection locked="0"/>
    </xf>
    <xf numFmtId="0" fontId="16" fillId="0" borderId="0" xfId="0" applyFont="1" applyAlignment="1" applyProtection="1">
      <alignment horizontal="center" vertical="center"/>
      <protection locked="0"/>
    </xf>
    <xf numFmtId="0" fontId="6" fillId="0" borderId="6" xfId="0" applyFont="1" applyBorder="1" applyAlignment="1" applyProtection="1">
      <alignment horizontal="justify" vertical="center"/>
      <protection locked="0"/>
    </xf>
    <xf numFmtId="0" fontId="29"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28" fillId="0" borderId="0" xfId="0" applyFont="1" applyAlignment="1">
      <alignment horizontal="center" vertical="center"/>
    </xf>
    <xf numFmtId="0" fontId="28" fillId="9" borderId="1" xfId="0" applyFont="1" applyFill="1" applyBorder="1" applyAlignment="1" applyProtection="1">
      <alignment horizontal="center" vertical="center"/>
      <protection locked="0"/>
    </xf>
    <xf numFmtId="0" fontId="28" fillId="9" borderId="1" xfId="0" applyFont="1" applyFill="1" applyBorder="1" applyAlignment="1" applyProtection="1">
      <alignment horizontal="center"/>
      <protection locked="0"/>
    </xf>
    <xf numFmtId="0" fontId="28" fillId="9" borderId="18" xfId="0" applyFont="1" applyFill="1" applyBorder="1" applyAlignment="1" applyProtection="1">
      <alignment horizontal="center"/>
      <protection locked="0"/>
    </xf>
    <xf numFmtId="0" fontId="28" fillId="9" borderId="12" xfId="0" applyFont="1" applyFill="1" applyBorder="1" applyAlignment="1" applyProtection="1">
      <alignment horizontal="center"/>
      <protection locked="0"/>
    </xf>
    <xf numFmtId="0" fontId="28" fillId="9" borderId="84" xfId="0" applyFont="1" applyFill="1" applyBorder="1" applyAlignment="1" applyProtection="1">
      <alignment horizontal="center"/>
      <protection locked="0"/>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9" borderId="1" xfId="0" applyFont="1" applyFill="1" applyBorder="1" applyAlignment="1" applyProtection="1">
      <alignment horizontal="center" vertical="center"/>
      <protection locked="0"/>
    </xf>
    <xf numFmtId="0" fontId="28" fillId="0" borderId="12" xfId="0" applyFont="1" applyBorder="1" applyAlignment="1">
      <alignment horizontal="center" vertical="center"/>
    </xf>
    <xf numFmtId="0" fontId="28" fillId="9" borderId="22" xfId="0" applyFont="1" applyFill="1" applyBorder="1" applyAlignment="1" applyProtection="1">
      <alignment horizontal="center"/>
      <protection locked="0"/>
    </xf>
    <xf numFmtId="0" fontId="28" fillId="9" borderId="85" xfId="0" applyFont="1" applyFill="1" applyBorder="1" applyAlignment="1" applyProtection="1">
      <alignment horizontal="center"/>
      <protection locked="0"/>
    </xf>
    <xf numFmtId="0" fontId="31" fillId="0" borderId="4"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9" borderId="4" xfId="0" applyFont="1" applyFill="1" applyBorder="1" applyAlignment="1" applyProtection="1">
      <alignment horizontal="center" vertical="center" shrinkToFit="1"/>
      <protection locked="0"/>
    </xf>
    <xf numFmtId="0" fontId="31" fillId="9" borderId="10" xfId="0" applyFont="1" applyFill="1" applyBorder="1" applyAlignment="1" applyProtection="1">
      <alignment horizontal="center" vertical="center" shrinkToFit="1"/>
      <protection locked="0"/>
    </xf>
    <xf numFmtId="0" fontId="31" fillId="9" borderId="11" xfId="0" applyFont="1" applyFill="1" applyBorder="1" applyAlignment="1" applyProtection="1">
      <alignment horizontal="center" vertical="center" shrinkToFit="1"/>
      <protection locked="0"/>
    </xf>
    <xf numFmtId="0" fontId="31" fillId="0" borderId="4" xfId="0" applyFont="1" applyBorder="1" applyAlignment="1">
      <alignment horizontal="center" vertical="center" shrinkToFit="1"/>
    </xf>
    <xf numFmtId="0" fontId="31" fillId="0" borderId="10" xfId="0" applyFont="1" applyBorder="1" applyAlignment="1">
      <alignment horizontal="center" vertical="center" shrinkToFit="1"/>
    </xf>
    <xf numFmtId="0" fontId="31" fillId="0" borderId="11" xfId="0" applyFont="1" applyBorder="1" applyAlignment="1">
      <alignment horizontal="center" vertical="center" shrinkToFit="1"/>
    </xf>
    <xf numFmtId="1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14" fontId="42" fillId="0" borderId="1" xfId="0" applyNumberFormat="1" applyFont="1" applyBorder="1" applyAlignment="1">
      <alignment horizontal="center" vertical="center"/>
    </xf>
    <xf numFmtId="0" fontId="42" fillId="0" borderId="1" xfId="0" applyFont="1" applyBorder="1" applyAlignment="1">
      <alignment horizontal="center" vertical="center"/>
    </xf>
    <xf numFmtId="0" fontId="3" fillId="0" borderId="0" xfId="0" applyFont="1" applyAlignment="1">
      <alignment horizontal="left" vertical="center" wrapText="1"/>
    </xf>
    <xf numFmtId="0" fontId="38" fillId="0" borderId="0" xfId="0" applyFont="1" applyAlignment="1">
      <alignment horizontal="center" vertical="center" shrinkToFit="1"/>
    </xf>
    <xf numFmtId="0" fontId="0" fillId="0" borderId="0" xfId="0" applyAlignment="1">
      <alignment horizontal="center" vertical="center" shrinkToFit="1"/>
    </xf>
    <xf numFmtId="14" fontId="0" fillId="9" borderId="12" xfId="0" applyNumberFormat="1" applyFill="1" applyBorder="1" applyAlignment="1" applyProtection="1">
      <alignment vertical="center" shrinkToFit="1"/>
      <protection locked="0"/>
    </xf>
    <xf numFmtId="0" fontId="0" fillId="9" borderId="12" xfId="0" applyFill="1" applyBorder="1" applyAlignment="1" applyProtection="1">
      <alignment vertical="center" shrinkToFit="1"/>
      <protection locked="0"/>
    </xf>
    <xf numFmtId="14" fontId="0" fillId="0" borderId="4" xfId="0" applyNumberFormat="1" applyBorder="1" applyAlignment="1">
      <alignment horizontal="center" vertical="center" shrinkToFit="1"/>
    </xf>
    <xf numFmtId="14" fontId="0" fillId="0" borderId="11" xfId="0" applyNumberFormat="1" applyBorder="1" applyAlignment="1">
      <alignment horizontal="center" vertical="center" shrinkToFit="1"/>
    </xf>
    <xf numFmtId="0" fontId="31" fillId="0" borderId="0" xfId="0" applyFont="1" applyAlignment="1">
      <alignment vertical="center" wrapText="1"/>
    </xf>
    <xf numFmtId="0" fontId="28" fillId="0" borderId="0" xfId="0" applyFont="1" applyAlignment="1">
      <alignment vertical="center" wrapText="1"/>
    </xf>
    <xf numFmtId="0" fontId="31" fillId="0" borderId="4" xfId="0" applyFont="1" applyBorder="1" applyAlignment="1">
      <alignment vertical="center" shrinkToFit="1"/>
    </xf>
    <xf numFmtId="0" fontId="42" fillId="0" borderId="10" xfId="0" applyFont="1" applyBorder="1" applyAlignment="1">
      <alignment shrinkToFit="1"/>
    </xf>
    <xf numFmtId="0" fontId="42" fillId="0" borderId="11" xfId="0" applyFont="1" applyBorder="1" applyAlignment="1">
      <alignment shrinkToFit="1"/>
    </xf>
    <xf numFmtId="0" fontId="28" fillId="0" borderId="0" xfId="0" applyFont="1" applyAlignment="1">
      <alignment horizontal="center"/>
    </xf>
    <xf numFmtId="0" fontId="28" fillId="9" borderId="4" xfId="0" applyFont="1" applyFill="1" applyBorder="1" applyAlignment="1" applyProtection="1">
      <alignment horizontal="center" vertical="center"/>
      <protection locked="0"/>
    </xf>
    <xf numFmtId="0" fontId="28" fillId="9" borderId="11" xfId="0" applyFont="1" applyFill="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14" fontId="40" fillId="0" borderId="4" xfId="0" applyNumberFormat="1" applyFont="1" applyBorder="1" applyAlignment="1">
      <alignment horizontal="center" vertical="center"/>
    </xf>
    <xf numFmtId="14" fontId="40" fillId="0" borderId="11" xfId="0" applyNumberFormat="1" applyFont="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40" fillId="0" borderId="11" xfId="0" applyFont="1" applyBorder="1" applyAlignment="1">
      <alignment horizontal="center" vertical="center"/>
    </xf>
    <xf numFmtId="14" fontId="0" fillId="9" borderId="1" xfId="0" applyNumberFormat="1" applyFill="1" applyBorder="1" applyAlignment="1" applyProtection="1">
      <alignment vertical="center" shrinkToFit="1"/>
      <protection locked="0"/>
    </xf>
    <xf numFmtId="0" fontId="0" fillId="9" borderId="1" xfId="0" applyFill="1" applyBorder="1" applyAlignment="1" applyProtection="1">
      <alignment vertical="center" shrinkToFit="1"/>
      <protection locked="0"/>
    </xf>
    <xf numFmtId="14" fontId="0" fillId="0" borderId="1" xfId="0" applyNumberFormat="1" applyBorder="1" applyAlignment="1">
      <alignment horizontal="center" vertical="center" shrinkToFit="1"/>
    </xf>
    <xf numFmtId="0" fontId="0" fillId="0" borderId="16" xfId="0" applyBorder="1" applyAlignment="1" applyProtection="1">
      <alignment shrinkToFit="1"/>
      <protection locked="0"/>
    </xf>
    <xf numFmtId="0" fontId="0" fillId="0" borderId="70" xfId="0" applyBorder="1" applyAlignment="1" applyProtection="1">
      <alignment shrinkToFit="1"/>
      <protection locked="0"/>
    </xf>
    <xf numFmtId="0" fontId="44" fillId="0" borderId="6" xfId="0" applyFont="1" applyBorder="1" applyAlignment="1" applyProtection="1">
      <alignment horizontal="left"/>
      <protection locked="0"/>
    </xf>
  </cellXfs>
  <cellStyles count="4">
    <cellStyle name="ハイパーリンク" xfId="1" builtinId="8"/>
    <cellStyle name="標準" xfId="0" builtinId="0"/>
    <cellStyle name="標準 2" xfId="2" xr:uid="{00000000-0005-0000-0000-000002000000}"/>
    <cellStyle name="標準_CONE様式5-1共通カリキュラム実施時間数確認書　050518" xfId="3" xr:uid="{00000000-0005-0000-0000-000003000000}"/>
  </cellStyles>
  <dxfs count="1">
    <dxf>
      <font>
        <color theme="0"/>
        <name val="ＭＳ Ｐゴシック"/>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72</xdr:row>
      <xdr:rowOff>0</xdr:rowOff>
    </xdr:from>
    <xdr:to>
      <xdr:col>17</xdr:col>
      <xdr:colOff>419100</xdr:colOff>
      <xdr:row>113</xdr:row>
      <xdr:rowOff>142875</xdr:rowOff>
    </xdr:to>
    <xdr:pic>
      <xdr:nvPicPr>
        <xdr:cNvPr id="74241" name="Picture 2">
          <a:extLst>
            <a:ext uri="{FF2B5EF4-FFF2-40B4-BE49-F238E27FC236}">
              <a16:creationId xmlns:a16="http://schemas.microsoft.com/office/drawing/2014/main" id="{01FFB705-324B-A4B8-30FC-443038FF21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44700"/>
          <a:ext cx="12420600" cy="717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295275</xdr:colOff>
      <xdr:row>53</xdr:row>
      <xdr:rowOff>114300</xdr:rowOff>
    </xdr:from>
    <xdr:to>
      <xdr:col>16</xdr:col>
      <xdr:colOff>628650</xdr:colOff>
      <xdr:row>62</xdr:row>
      <xdr:rowOff>123825</xdr:rowOff>
    </xdr:to>
    <xdr:grpSp>
      <xdr:nvGrpSpPr>
        <xdr:cNvPr id="74242" name="グループ化 10">
          <a:extLst>
            <a:ext uri="{FF2B5EF4-FFF2-40B4-BE49-F238E27FC236}">
              <a16:creationId xmlns:a16="http://schemas.microsoft.com/office/drawing/2014/main" id="{E8FA87AE-A4D9-3545-F315-F95410849187}"/>
            </a:ext>
          </a:extLst>
        </xdr:cNvPr>
        <xdr:cNvGrpSpPr>
          <a:grpSpLocks/>
        </xdr:cNvGrpSpPr>
      </xdr:nvGrpSpPr>
      <xdr:grpSpPr bwMode="auto">
        <a:xfrm>
          <a:off x="7234918" y="11544300"/>
          <a:ext cx="4660446" cy="1669596"/>
          <a:chOff x="11372850" y="3781425"/>
          <a:chExt cx="2619375" cy="3057292"/>
        </a:xfrm>
      </xdr:grpSpPr>
      <xdr:sp macro="" textlink="">
        <xdr:nvSpPr>
          <xdr:cNvPr id="4" name="角丸四角形吹き出し 3">
            <a:extLst>
              <a:ext uri="{FF2B5EF4-FFF2-40B4-BE49-F238E27FC236}">
                <a16:creationId xmlns:a16="http://schemas.microsoft.com/office/drawing/2014/main" id="{C163DC8E-5855-8F80-FC42-740DAA9863A4}"/>
              </a:ext>
            </a:extLst>
          </xdr:cNvPr>
          <xdr:cNvSpPr/>
        </xdr:nvSpPr>
        <xdr:spPr>
          <a:xfrm>
            <a:off x="11372850" y="3781425"/>
            <a:ext cx="2619375" cy="3057292"/>
          </a:xfrm>
          <a:prstGeom prst="wedgeRoundRectCallout">
            <a:avLst>
              <a:gd name="adj1" fmla="val -57272"/>
              <a:gd name="adj2" fmla="val 79219"/>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 name="テキスト ボックス 4">
            <a:extLst>
              <a:ext uri="{FF2B5EF4-FFF2-40B4-BE49-F238E27FC236}">
                <a16:creationId xmlns:a16="http://schemas.microsoft.com/office/drawing/2014/main" id="{08E82EB5-0F9C-E752-F00F-92C6A88F5DD0}"/>
              </a:ext>
            </a:extLst>
          </xdr:cNvPr>
          <xdr:cNvSpPr txBox="1"/>
        </xdr:nvSpPr>
        <xdr:spPr>
          <a:xfrm>
            <a:off x="11505948" y="3907313"/>
            <a:ext cx="2374474" cy="2661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u="sng"/>
              <a:t>団体申請</a:t>
            </a:r>
            <a:r>
              <a:rPr kumimoji="1" lang="ja-JP" altLang="ja-JP" sz="1100" u="sng">
                <a:solidFill>
                  <a:schemeClr val="dk1"/>
                </a:solidFill>
                <a:latin typeface="+mn-lt"/>
                <a:ea typeface="+mn-ea"/>
                <a:cs typeface="+mn-cs"/>
              </a:rPr>
              <a:t>／個人申請</a:t>
            </a:r>
            <a:r>
              <a:rPr kumimoji="1" lang="ja-JP" altLang="en-US" sz="1100" u="sng"/>
              <a:t>とは？</a:t>
            </a:r>
            <a:endParaRPr kumimoji="1" lang="en-US" altLang="ja-JP" sz="1100" u="sng"/>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団体申請</a:t>
            </a: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　養成団体が全て取りまとめ、養成団体から自然体験活動部会事務局へ申請書</a:t>
            </a:r>
            <a:r>
              <a:rPr kumimoji="1" lang="en-US" altLang="ja-JP" sz="1100">
                <a:solidFill>
                  <a:schemeClr val="dk1"/>
                </a:solidFill>
                <a:latin typeface="+mn-lt"/>
                <a:ea typeface="+mn-ea"/>
                <a:cs typeface="+mn-cs"/>
              </a:rPr>
              <a:t>3</a:t>
            </a:r>
            <a:r>
              <a:rPr kumimoji="1" lang="ja-JP" altLang="ja-JP" sz="1100">
                <a:solidFill>
                  <a:schemeClr val="dk1"/>
                </a:solidFill>
                <a:latin typeface="+mn-lt"/>
                <a:ea typeface="+mn-ea"/>
                <a:cs typeface="+mn-cs"/>
              </a:rPr>
              <a:t>点の提出及び登録費の入金を行う。</a:t>
            </a:r>
            <a:endParaRPr lang="ja-JP" altLang="ja-JP"/>
          </a:p>
          <a:p>
            <a:r>
              <a:rPr kumimoji="1" lang="en-US" altLang="ja-JP" sz="1100"/>
              <a:t>【</a:t>
            </a:r>
            <a:r>
              <a:rPr kumimoji="1" lang="ja-JP" altLang="en-US" sz="1100"/>
              <a:t>個人申請</a:t>
            </a:r>
            <a:r>
              <a:rPr kumimoji="1" lang="en-US" altLang="ja-JP" sz="1100"/>
              <a:t>】</a:t>
            </a:r>
            <a:r>
              <a:rPr kumimoji="1" lang="ja-JP" altLang="en-US" sz="1100"/>
              <a:t>　養成団体は様式</a:t>
            </a:r>
            <a:r>
              <a:rPr kumimoji="1" lang="en-US" altLang="ja-JP" sz="1100"/>
              <a:t>9</a:t>
            </a:r>
            <a:r>
              <a:rPr kumimoji="1" lang="ja-JP" altLang="en-US" sz="1100"/>
              <a:t>の提出のみをし、あとは資格取得希望者が自然体験活動部会事務局へ様式</a:t>
            </a:r>
            <a:r>
              <a:rPr kumimoji="1" lang="en-US" altLang="ja-JP" sz="1100"/>
              <a:t>10</a:t>
            </a:r>
            <a:r>
              <a:rPr kumimoji="1" lang="ja-JP" altLang="en-US" sz="1100"/>
              <a:t>の提出及び登録費の入金等手続きを直接自然体験活動部会事務局へ行う。</a:t>
            </a:r>
            <a:endParaRPr kumimoji="1" lang="en-US" altLang="ja-JP"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895350</xdr:colOff>
      <xdr:row>3</xdr:row>
      <xdr:rowOff>0</xdr:rowOff>
    </xdr:to>
    <xdr:sp macro="" textlink="">
      <xdr:nvSpPr>
        <xdr:cNvPr id="75114" name="Line 8">
          <a:extLst>
            <a:ext uri="{FF2B5EF4-FFF2-40B4-BE49-F238E27FC236}">
              <a16:creationId xmlns:a16="http://schemas.microsoft.com/office/drawing/2014/main" id="{2A29195C-068F-50A1-F495-AF27E60116F9}"/>
            </a:ext>
          </a:extLst>
        </xdr:cNvPr>
        <xdr:cNvSpPr>
          <a:spLocks noChangeShapeType="1"/>
        </xdr:cNvSpPr>
      </xdr:nvSpPr>
      <xdr:spPr bwMode="auto">
        <a:xfrm flipV="1">
          <a:off x="0" y="752475"/>
          <a:ext cx="92202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828675</xdr:colOff>
      <xdr:row>80</xdr:row>
      <xdr:rowOff>47625</xdr:rowOff>
    </xdr:from>
    <xdr:to>
      <xdr:col>8</xdr:col>
      <xdr:colOff>657225</xdr:colOff>
      <xdr:row>87</xdr:row>
      <xdr:rowOff>114300</xdr:rowOff>
    </xdr:to>
    <xdr:pic>
      <xdr:nvPicPr>
        <xdr:cNvPr id="75115" name="Picture 1301">
          <a:extLst>
            <a:ext uri="{FF2B5EF4-FFF2-40B4-BE49-F238E27FC236}">
              <a16:creationId xmlns:a16="http://schemas.microsoft.com/office/drawing/2014/main" id="{E13EBB49-59AA-D187-14C9-AB41AC679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5875" y="16516350"/>
          <a:ext cx="38862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409575</xdr:colOff>
      <xdr:row>5</xdr:row>
      <xdr:rowOff>76200</xdr:rowOff>
    </xdr:from>
    <xdr:to>
      <xdr:col>19</xdr:col>
      <xdr:colOff>390525</xdr:colOff>
      <xdr:row>14</xdr:row>
      <xdr:rowOff>123825</xdr:rowOff>
    </xdr:to>
    <xdr:sp macro="" textlink="">
      <xdr:nvSpPr>
        <xdr:cNvPr id="75116" name="角丸四角形 1">
          <a:extLst>
            <a:ext uri="{FF2B5EF4-FFF2-40B4-BE49-F238E27FC236}">
              <a16:creationId xmlns:a16="http://schemas.microsoft.com/office/drawing/2014/main" id="{97A51843-D640-FD10-47B1-5854B704915E}"/>
            </a:ext>
          </a:extLst>
        </xdr:cNvPr>
        <xdr:cNvSpPr>
          <a:spLocks noChangeArrowheads="1"/>
        </xdr:cNvSpPr>
      </xdr:nvSpPr>
      <xdr:spPr bwMode="auto">
        <a:xfrm>
          <a:off x="9696450" y="1247775"/>
          <a:ext cx="7153275" cy="2114550"/>
        </a:xfrm>
        <a:prstGeom prst="roundRect">
          <a:avLst>
            <a:gd name="adj" fmla="val 16667"/>
          </a:avLst>
        </a:prstGeom>
        <a:noFill/>
        <a:ln w="12700" algn="ctr">
          <a:solidFill>
            <a:srgbClr val="000000"/>
          </a:solidFill>
          <a:prstDash val="dash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409575</xdr:rowOff>
    </xdr:from>
    <xdr:to>
      <xdr:col>10</xdr:col>
      <xdr:colOff>476250</xdr:colOff>
      <xdr:row>1</xdr:row>
      <xdr:rowOff>409575</xdr:rowOff>
    </xdr:to>
    <xdr:sp macro="" textlink="">
      <xdr:nvSpPr>
        <xdr:cNvPr id="65840" name="Line 1">
          <a:extLst>
            <a:ext uri="{FF2B5EF4-FFF2-40B4-BE49-F238E27FC236}">
              <a16:creationId xmlns:a16="http://schemas.microsoft.com/office/drawing/2014/main" id="{76CF7539-4B39-CF8A-F56D-FE9FB3F9E002}"/>
            </a:ext>
          </a:extLst>
        </xdr:cNvPr>
        <xdr:cNvSpPr>
          <a:spLocks noChangeShapeType="1"/>
        </xdr:cNvSpPr>
      </xdr:nvSpPr>
      <xdr:spPr bwMode="auto">
        <a:xfrm>
          <a:off x="0" y="561975"/>
          <a:ext cx="68199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457200</xdr:colOff>
      <xdr:row>28</xdr:row>
      <xdr:rowOff>19050</xdr:rowOff>
    </xdr:from>
    <xdr:to>
      <xdr:col>11</xdr:col>
      <xdr:colOff>428625</xdr:colOff>
      <xdr:row>33</xdr:row>
      <xdr:rowOff>190500</xdr:rowOff>
    </xdr:to>
    <xdr:pic>
      <xdr:nvPicPr>
        <xdr:cNvPr id="70088" name="Picture 2">
          <a:extLst>
            <a:ext uri="{FF2B5EF4-FFF2-40B4-BE49-F238E27FC236}">
              <a16:creationId xmlns:a16="http://schemas.microsoft.com/office/drawing/2014/main" id="{85BED56B-C2BC-6333-B759-84A14BA7B2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24875" y="7496175"/>
          <a:ext cx="320992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209550</xdr:colOff>
      <xdr:row>4</xdr:row>
      <xdr:rowOff>19050</xdr:rowOff>
    </xdr:from>
    <xdr:to>
      <xdr:col>19</xdr:col>
      <xdr:colOff>190500</xdr:colOff>
      <xdr:row>9</xdr:row>
      <xdr:rowOff>95250</xdr:rowOff>
    </xdr:to>
    <xdr:sp macro="" textlink="">
      <xdr:nvSpPr>
        <xdr:cNvPr id="70089" name="角丸四角形 1">
          <a:extLst>
            <a:ext uri="{FF2B5EF4-FFF2-40B4-BE49-F238E27FC236}">
              <a16:creationId xmlns:a16="http://schemas.microsoft.com/office/drawing/2014/main" id="{069FE3B7-0CDB-BD66-20A8-D9F553F76B09}"/>
            </a:ext>
          </a:extLst>
        </xdr:cNvPr>
        <xdr:cNvSpPr>
          <a:spLocks noChangeArrowheads="1"/>
        </xdr:cNvSpPr>
      </xdr:nvSpPr>
      <xdr:spPr bwMode="auto">
        <a:xfrm>
          <a:off x="9896475" y="1143000"/>
          <a:ext cx="7267575" cy="1466850"/>
        </a:xfrm>
        <a:prstGeom prst="roundRect">
          <a:avLst>
            <a:gd name="adj" fmla="val 16667"/>
          </a:avLst>
        </a:prstGeom>
        <a:noFill/>
        <a:ln w="12700" algn="ctr">
          <a:solidFill>
            <a:srgbClr val="000000"/>
          </a:solidFill>
          <a:prstDash val="dash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457200</xdr:colOff>
      <xdr:row>29</xdr:row>
      <xdr:rowOff>19050</xdr:rowOff>
    </xdr:from>
    <xdr:to>
      <xdr:col>12</xdr:col>
      <xdr:colOff>238125</xdr:colOff>
      <xdr:row>36</xdr:row>
      <xdr:rowOff>133350</xdr:rowOff>
    </xdr:to>
    <xdr:pic>
      <xdr:nvPicPr>
        <xdr:cNvPr id="71311" name="Picture 2">
          <a:extLst>
            <a:ext uri="{FF2B5EF4-FFF2-40B4-BE49-F238E27FC236}">
              <a16:creationId xmlns:a16="http://schemas.microsoft.com/office/drawing/2014/main" id="{D2A07432-3611-004E-4B78-FE2E1F8CFE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24875" y="7839075"/>
          <a:ext cx="38290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190499</xdr:colOff>
      <xdr:row>23</xdr:row>
      <xdr:rowOff>85724</xdr:rowOff>
    </xdr:from>
    <xdr:to>
      <xdr:col>4</xdr:col>
      <xdr:colOff>323850</xdr:colOff>
      <xdr:row>26</xdr:row>
      <xdr:rowOff>164646</xdr:rowOff>
    </xdr:to>
    <xdr:sp macro="" textlink="">
      <xdr:nvSpPr>
        <xdr:cNvPr id="3" name="テキスト ボックス 2">
          <a:extLst>
            <a:ext uri="{FF2B5EF4-FFF2-40B4-BE49-F238E27FC236}">
              <a16:creationId xmlns:a16="http://schemas.microsoft.com/office/drawing/2014/main" id="{7E6E708E-A004-89A9-FFA2-5FB1A62D1E78}"/>
            </a:ext>
          </a:extLst>
        </xdr:cNvPr>
        <xdr:cNvSpPr txBox="1"/>
      </xdr:nvSpPr>
      <xdr:spPr>
        <a:xfrm flipH="1">
          <a:off x="2190749" y="6576331"/>
          <a:ext cx="3290208" cy="772886"/>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u="sng"/>
            <a:t>本項目「指導者養成講習受講者名簿」記入不要</a:t>
          </a:r>
          <a:endParaRPr kumimoji="1" lang="en-US" altLang="ja-JP" sz="1100" u="sng"/>
        </a:p>
        <a:p>
          <a:r>
            <a:rPr kumimoji="1" lang="ja-JP" altLang="en-US" sz="1100"/>
            <a:t>　別シート「指導者データ入力書式」に入力する情報が反映されます。</a:t>
          </a:r>
          <a:endParaRPr kumimoji="1" lang="en-US" altLang="ja-JP" sz="1100"/>
        </a:p>
      </xdr:txBody>
    </xdr:sp>
    <xdr:clientData fPrintsWithSheet="0"/>
  </xdr:twoCellAnchor>
  <xdr:twoCellAnchor>
    <xdr:from>
      <xdr:col>9</xdr:col>
      <xdr:colOff>209550</xdr:colOff>
      <xdr:row>4</xdr:row>
      <xdr:rowOff>19050</xdr:rowOff>
    </xdr:from>
    <xdr:to>
      <xdr:col>19</xdr:col>
      <xdr:colOff>190500</xdr:colOff>
      <xdr:row>9</xdr:row>
      <xdr:rowOff>95250</xdr:rowOff>
    </xdr:to>
    <xdr:sp macro="" textlink="">
      <xdr:nvSpPr>
        <xdr:cNvPr id="71313" name="角丸四角形 1">
          <a:extLst>
            <a:ext uri="{FF2B5EF4-FFF2-40B4-BE49-F238E27FC236}">
              <a16:creationId xmlns:a16="http://schemas.microsoft.com/office/drawing/2014/main" id="{E7B31749-2CB8-067B-D61F-96C36DB4EA67}"/>
            </a:ext>
          </a:extLst>
        </xdr:cNvPr>
        <xdr:cNvSpPr>
          <a:spLocks noChangeArrowheads="1"/>
        </xdr:cNvSpPr>
      </xdr:nvSpPr>
      <xdr:spPr bwMode="auto">
        <a:xfrm>
          <a:off x="9896475" y="1143000"/>
          <a:ext cx="7267575" cy="1466850"/>
        </a:xfrm>
        <a:prstGeom prst="roundRect">
          <a:avLst>
            <a:gd name="adj" fmla="val 16667"/>
          </a:avLst>
        </a:prstGeom>
        <a:noFill/>
        <a:ln w="12700" algn="ctr">
          <a:solidFill>
            <a:srgbClr val="000000"/>
          </a:solidFill>
          <a:prstDash val="dash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1314450</xdr:colOff>
      <xdr:row>7</xdr:row>
      <xdr:rowOff>9525</xdr:rowOff>
    </xdr:from>
    <xdr:to>
      <xdr:col>8</xdr:col>
      <xdr:colOff>0</xdr:colOff>
      <xdr:row>60</xdr:row>
      <xdr:rowOff>28575</xdr:rowOff>
    </xdr:to>
    <xdr:cxnSp macro="">
      <xdr:nvCxnSpPr>
        <xdr:cNvPr id="72355" name="直線コネクタ 3">
          <a:extLst>
            <a:ext uri="{FF2B5EF4-FFF2-40B4-BE49-F238E27FC236}">
              <a16:creationId xmlns:a16="http://schemas.microsoft.com/office/drawing/2014/main" id="{E5E0A6DA-65DD-C8A1-7931-3337BFB45466}"/>
            </a:ext>
          </a:extLst>
        </xdr:cNvPr>
        <xdr:cNvCxnSpPr>
          <a:cxnSpLocks noChangeShapeType="1"/>
        </xdr:cNvCxnSpPr>
      </xdr:nvCxnSpPr>
      <xdr:spPr bwMode="auto">
        <a:xfrm flipH="1">
          <a:off x="7467600" y="1247775"/>
          <a:ext cx="9525" cy="9153525"/>
        </a:xfrm>
        <a:prstGeom prst="line">
          <a:avLst/>
        </a:prstGeom>
        <a:noFill/>
        <a:ln w="57150" algn="ctr">
          <a:solidFill>
            <a:srgbClr val="C00000"/>
          </a:solidFill>
          <a:prstDash val="dashDot"/>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xdr:colOff>
      <xdr:row>0</xdr:row>
      <xdr:rowOff>19050</xdr:rowOff>
    </xdr:from>
    <xdr:to>
      <xdr:col>14</xdr:col>
      <xdr:colOff>990600</xdr:colOff>
      <xdr:row>5</xdr:row>
      <xdr:rowOff>95250</xdr:rowOff>
    </xdr:to>
    <xdr:sp macro="" textlink="">
      <xdr:nvSpPr>
        <xdr:cNvPr id="72356" name="角丸四角形 1">
          <a:extLst>
            <a:ext uri="{FF2B5EF4-FFF2-40B4-BE49-F238E27FC236}">
              <a16:creationId xmlns:a16="http://schemas.microsoft.com/office/drawing/2014/main" id="{97E3417F-4C95-92A4-3985-1C9823B6792A}"/>
            </a:ext>
          </a:extLst>
        </xdr:cNvPr>
        <xdr:cNvSpPr>
          <a:spLocks noChangeArrowheads="1"/>
        </xdr:cNvSpPr>
      </xdr:nvSpPr>
      <xdr:spPr bwMode="auto">
        <a:xfrm>
          <a:off x="3467100" y="19050"/>
          <a:ext cx="9763125" cy="981075"/>
        </a:xfrm>
        <a:prstGeom prst="roundRect">
          <a:avLst>
            <a:gd name="adj" fmla="val 16667"/>
          </a:avLst>
        </a:prstGeom>
        <a:noFill/>
        <a:ln w="12700" algn="ctr">
          <a:solidFill>
            <a:srgbClr val="000000"/>
          </a:solidFill>
          <a:prstDash val="dash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1314450</xdr:colOff>
      <xdr:row>7</xdr:row>
      <xdr:rowOff>9525</xdr:rowOff>
    </xdr:from>
    <xdr:to>
      <xdr:col>8</xdr:col>
      <xdr:colOff>0</xdr:colOff>
      <xdr:row>60</xdr:row>
      <xdr:rowOff>28575</xdr:rowOff>
    </xdr:to>
    <xdr:cxnSp macro="">
      <xdr:nvCxnSpPr>
        <xdr:cNvPr id="72357" name="直線コネクタ 3">
          <a:extLst>
            <a:ext uri="{FF2B5EF4-FFF2-40B4-BE49-F238E27FC236}">
              <a16:creationId xmlns:a16="http://schemas.microsoft.com/office/drawing/2014/main" id="{3ED1501C-5016-A2A2-FB94-669428345C22}"/>
            </a:ext>
          </a:extLst>
        </xdr:cNvPr>
        <xdr:cNvCxnSpPr>
          <a:cxnSpLocks noChangeShapeType="1"/>
        </xdr:cNvCxnSpPr>
      </xdr:nvCxnSpPr>
      <xdr:spPr bwMode="auto">
        <a:xfrm flipH="1">
          <a:off x="7467600" y="1247775"/>
          <a:ext cx="9525" cy="9153525"/>
        </a:xfrm>
        <a:prstGeom prst="line">
          <a:avLst/>
        </a:prstGeom>
        <a:noFill/>
        <a:ln w="57150" algn="ctr">
          <a:solidFill>
            <a:srgbClr val="C00000"/>
          </a:solidFill>
          <a:prstDash val="dashDot"/>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4\public\&#20107;&#21209;&#23616;&#38306;&#36899;&#12501;&#12449;&#12452;&#12523;\users\&#22303;&#23627;\&#21508;&#31278;&#26360;&#39006;&#19968;&#24335;\&#30003;&#35531;&#20107;&#26989;\&#12304;&#26032;&#21046;&#24230;&#35430;&#34892;&#29256;&#12305;CONE&#25351;&#23566;&#32773;&#39178;&#25104;&#20107;&#26989;&#30003;&#35531;&#27096;&#24335;1281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C1\Downloads\&#9320;&#39178;&#25104;&#35611;&#32722;&#20462;&#20102;&#32773;&#21517;&#31807;&#12304;&#22243;&#20307;&#30003;&#35531;&#29992;&#12305;151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養成事業申請の流れ～"/>
      <sheetName val="事業申請書"/>
      <sheetName val="講師プロフィール"/>
      <sheetName val="CONE事務局使用分【変更禁止】"/>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報告の手引き"/>
      <sheetName val="①基本情報"/>
      <sheetName val="②　養成講習申請書"/>
      <sheetName val="掲載用"/>
      <sheetName val="事務局使用分【変更禁止】"/>
      <sheetName val="③　講師プロフィール"/>
      <sheetName val="④【個人申請用】養成講習修了者名簿"/>
      <sheetName val="④【団体用】養成講習修了者名簿"/>
      <sheetName val="⑤指導者データ入力書式"/>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4"/>
  <sheetViews>
    <sheetView view="pageBreakPreview" topLeftCell="A98" zoomScale="70" zoomScaleNormal="70" zoomScaleSheetLayoutView="70" workbookViewId="0"/>
  </sheetViews>
  <sheetFormatPr defaultRowHeight="13.5"/>
  <cols>
    <col min="1" max="1" width="3.5" customWidth="1"/>
    <col min="7" max="7" width="11.625" customWidth="1"/>
    <col min="8" max="8" width="11" customWidth="1"/>
    <col min="9" max="9" width="11.25" customWidth="1"/>
    <col min="11" max="11" width="10.75" customWidth="1"/>
    <col min="12" max="12" width="10.375" customWidth="1"/>
  </cols>
  <sheetData>
    <row r="1" spans="1:16" ht="21">
      <c r="A1" s="232" t="s">
        <v>0</v>
      </c>
    </row>
    <row r="2" spans="1:16" ht="6.75" customHeight="1">
      <c r="O2" s="62"/>
      <c r="P2" s="62"/>
    </row>
    <row r="3" spans="1:16" ht="21">
      <c r="A3" s="232" t="s">
        <v>1</v>
      </c>
      <c r="O3" s="62"/>
      <c r="P3" s="62"/>
    </row>
    <row r="4" spans="1:16">
      <c r="A4" s="62"/>
      <c r="O4" s="62"/>
      <c r="P4" s="62"/>
    </row>
    <row r="5" spans="1:16" ht="32.25" customHeight="1">
      <c r="B5" s="295" t="s">
        <v>2</v>
      </c>
      <c r="C5" s="296"/>
      <c r="D5" s="296"/>
      <c r="E5" s="296"/>
      <c r="F5" s="296"/>
      <c r="G5" s="296"/>
      <c r="H5" s="296"/>
      <c r="I5" s="296"/>
      <c r="J5" s="296"/>
      <c r="K5" s="297"/>
      <c r="N5" s="62"/>
      <c r="O5" s="62"/>
    </row>
    <row r="6" spans="1:16" ht="21.75" customHeight="1">
      <c r="B6" s="298" t="s">
        <v>3</v>
      </c>
      <c r="C6" s="298"/>
      <c r="D6" s="298"/>
      <c r="E6" s="298"/>
      <c r="F6" s="298"/>
      <c r="G6" s="298"/>
      <c r="H6" s="299" t="s">
        <v>4</v>
      </c>
      <c r="I6" s="300"/>
      <c r="J6" s="300"/>
      <c r="K6" s="301"/>
      <c r="N6" s="62"/>
      <c r="O6" s="62"/>
    </row>
    <row r="7" spans="1:16" ht="30.75" customHeight="1">
      <c r="A7" s="233">
        <v>1</v>
      </c>
      <c r="B7" s="302" t="s">
        <v>5</v>
      </c>
      <c r="C7" s="302"/>
      <c r="D7" s="302"/>
      <c r="E7" s="302"/>
      <c r="F7" s="302"/>
      <c r="G7" s="302"/>
      <c r="H7" s="303" t="s">
        <v>6</v>
      </c>
      <c r="I7" s="304"/>
      <c r="J7" s="304"/>
      <c r="K7" s="305"/>
      <c r="N7" s="62"/>
      <c r="O7" s="62"/>
    </row>
    <row r="8" spans="1:16" ht="54" customHeight="1">
      <c r="A8" s="233">
        <v>2</v>
      </c>
      <c r="B8" s="312" t="s">
        <v>7</v>
      </c>
      <c r="C8" s="313"/>
      <c r="D8" s="313"/>
      <c r="E8" s="313"/>
      <c r="F8" s="313"/>
      <c r="G8" s="313"/>
      <c r="H8" s="306"/>
      <c r="I8" s="307"/>
      <c r="J8" s="307"/>
      <c r="K8" s="308"/>
      <c r="N8" s="62"/>
      <c r="O8" s="62"/>
    </row>
    <row r="9" spans="1:16" ht="42.75" customHeight="1">
      <c r="A9" s="233">
        <v>3</v>
      </c>
      <c r="B9" s="314" t="s">
        <v>8</v>
      </c>
      <c r="C9" s="315"/>
      <c r="D9" s="315"/>
      <c r="E9" s="315"/>
      <c r="F9" s="315"/>
      <c r="G9" s="316"/>
      <c r="H9" s="309"/>
      <c r="I9" s="310"/>
      <c r="J9" s="310"/>
      <c r="K9" s="311"/>
      <c r="N9" s="62"/>
      <c r="O9" s="62"/>
    </row>
    <row r="10" spans="1:16" ht="40.5" customHeight="1">
      <c r="A10" s="233">
        <v>4</v>
      </c>
      <c r="B10" s="317" t="s">
        <v>9</v>
      </c>
      <c r="C10" s="318"/>
      <c r="D10" s="318"/>
      <c r="E10" s="318"/>
      <c r="F10" s="318"/>
      <c r="G10" s="318"/>
      <c r="H10" s="319" t="s">
        <v>10</v>
      </c>
      <c r="I10" s="320"/>
      <c r="J10" s="320"/>
      <c r="K10" s="321"/>
      <c r="N10" s="62"/>
      <c r="O10" s="62"/>
    </row>
    <row r="11" spans="1:16" ht="27.75" customHeight="1">
      <c r="B11" s="234"/>
      <c r="C11" s="234"/>
      <c r="D11" s="234"/>
      <c r="E11" s="234"/>
      <c r="F11" s="234"/>
      <c r="G11" s="234"/>
      <c r="H11" s="235"/>
      <c r="I11" s="235"/>
      <c r="J11" s="236"/>
      <c r="K11" s="237"/>
      <c r="N11" s="62"/>
      <c r="O11" s="62"/>
    </row>
    <row r="12" spans="1:16" ht="21">
      <c r="A12" s="232" t="s">
        <v>11</v>
      </c>
      <c r="O12" s="62"/>
      <c r="P12" s="62"/>
    </row>
    <row r="13" spans="1:16" ht="11.25" customHeight="1">
      <c r="A13" s="232"/>
      <c r="I13" s="63"/>
      <c r="O13" s="62"/>
      <c r="P13" s="62"/>
    </row>
    <row r="14" spans="1:16" ht="14.25">
      <c r="A14" s="238" t="s">
        <v>12</v>
      </c>
      <c r="I14" s="63"/>
      <c r="O14" s="62"/>
      <c r="P14" s="62"/>
    </row>
    <row r="15" spans="1:16" ht="14.25">
      <c r="A15" s="238"/>
      <c r="B15" s="172"/>
      <c r="C15" s="173" t="s">
        <v>13</v>
      </c>
      <c r="F15" s="63"/>
      <c r="G15" s="63"/>
      <c r="I15" s="63"/>
      <c r="O15" s="62"/>
      <c r="P15" s="62"/>
    </row>
    <row r="16" spans="1:16">
      <c r="B16" s="174"/>
      <c r="C16" s="63" t="s">
        <v>14</v>
      </c>
      <c r="F16" s="63"/>
      <c r="G16" s="63"/>
      <c r="H16" s="63"/>
      <c r="O16" s="62"/>
      <c r="P16" s="62"/>
    </row>
    <row r="17" spans="1:16" ht="14.25" thickBot="1">
      <c r="B17" s="63"/>
      <c r="C17" s="174"/>
      <c r="D17" s="63"/>
      <c r="E17" s="63"/>
      <c r="F17" s="63"/>
      <c r="G17" s="63"/>
      <c r="H17" s="63"/>
      <c r="O17" s="62"/>
      <c r="P17" s="62"/>
    </row>
    <row r="18" spans="1:16" ht="14.25" thickBot="1">
      <c r="B18" s="175"/>
      <c r="C18" t="s">
        <v>15</v>
      </c>
      <c r="H18" s="63"/>
      <c r="O18" s="62"/>
      <c r="P18" s="62"/>
    </row>
    <row r="19" spans="1:16">
      <c r="C19" t="s">
        <v>16</v>
      </c>
      <c r="O19" s="62"/>
      <c r="P19" s="62"/>
    </row>
    <row r="20" spans="1:16">
      <c r="O20" s="62"/>
      <c r="P20" s="62"/>
    </row>
    <row r="21" spans="1:16">
      <c r="B21" s="239"/>
      <c r="C21" t="s">
        <v>17</v>
      </c>
      <c r="O21" s="62"/>
      <c r="P21" s="62"/>
    </row>
    <row r="22" spans="1:16">
      <c r="O22" s="62"/>
      <c r="P22" s="62"/>
    </row>
    <row r="24" spans="1:16" ht="14.25">
      <c r="A24" s="240" t="s">
        <v>18</v>
      </c>
    </row>
    <row r="25" spans="1:16">
      <c r="A25" s="17" t="s">
        <v>19</v>
      </c>
      <c r="B25" t="s">
        <v>20</v>
      </c>
    </row>
    <row r="26" spans="1:16">
      <c r="A26" s="17"/>
      <c r="B26" t="s">
        <v>21</v>
      </c>
    </row>
    <row r="27" spans="1:16" ht="10.5" customHeight="1">
      <c r="A27" s="17"/>
    </row>
    <row r="28" spans="1:16">
      <c r="A28" s="17" t="s">
        <v>19</v>
      </c>
      <c r="B28" t="s">
        <v>22</v>
      </c>
    </row>
    <row r="29" spans="1:16">
      <c r="B29" t="s">
        <v>23</v>
      </c>
    </row>
    <row r="30" spans="1:16">
      <c r="B30" t="s">
        <v>24</v>
      </c>
    </row>
    <row r="31" spans="1:16">
      <c r="B31" t="s">
        <v>25</v>
      </c>
    </row>
    <row r="34" spans="1:16" ht="14.25">
      <c r="A34" s="240" t="s">
        <v>26</v>
      </c>
      <c r="O34" s="62"/>
      <c r="P34" s="62"/>
    </row>
    <row r="35" spans="1:16">
      <c r="B35" t="s">
        <v>27</v>
      </c>
    </row>
    <row r="36" spans="1:16">
      <c r="B36" t="s">
        <v>28</v>
      </c>
    </row>
    <row r="39" spans="1:16" ht="14.25">
      <c r="A39" s="240" t="s">
        <v>29</v>
      </c>
    </row>
    <row r="40" spans="1:16">
      <c r="B40" t="s">
        <v>30</v>
      </c>
    </row>
    <row r="41" spans="1:16">
      <c r="B41" t="s">
        <v>31</v>
      </c>
    </row>
    <row r="42" spans="1:16" ht="6.75" customHeight="1"/>
    <row r="43" spans="1:16">
      <c r="B43" t="s">
        <v>32</v>
      </c>
    </row>
    <row r="44" spans="1:16">
      <c r="B44" t="s">
        <v>33</v>
      </c>
    </row>
    <row r="45" spans="1:16" ht="6.75" customHeight="1"/>
    <row r="46" spans="1:16">
      <c r="B46" t="s">
        <v>34</v>
      </c>
    </row>
    <row r="47" spans="1:16">
      <c r="B47" t="s">
        <v>35</v>
      </c>
    </row>
    <row r="51" spans="1:19" ht="21">
      <c r="A51" s="232" t="s">
        <v>36</v>
      </c>
    </row>
    <row r="52" spans="1:19" ht="21">
      <c r="A52" s="241" t="s">
        <v>37</v>
      </c>
      <c r="B52" s="63"/>
      <c r="C52" s="63"/>
      <c r="D52" s="63"/>
      <c r="E52" s="63"/>
      <c r="F52" s="63"/>
      <c r="G52" s="63"/>
      <c r="H52" s="63"/>
      <c r="I52" s="63"/>
      <c r="J52" s="63"/>
      <c r="K52" s="63"/>
      <c r="L52" s="63"/>
      <c r="M52" s="63"/>
      <c r="N52" s="63"/>
      <c r="O52" s="63"/>
      <c r="P52" s="63"/>
      <c r="Q52" s="63"/>
      <c r="R52" s="63"/>
      <c r="S52" s="63"/>
    </row>
    <row r="53" spans="1:19">
      <c r="A53" s="63"/>
      <c r="B53" s="63"/>
      <c r="C53" s="63"/>
      <c r="D53" s="63"/>
      <c r="E53" s="63"/>
      <c r="F53" s="63"/>
      <c r="G53" s="63"/>
      <c r="H53" s="63"/>
      <c r="I53" s="63"/>
      <c r="J53" s="63"/>
      <c r="K53" s="63"/>
      <c r="L53" s="63"/>
      <c r="M53" s="63"/>
      <c r="N53" s="63"/>
      <c r="O53" s="63"/>
      <c r="P53" s="63"/>
      <c r="Q53" s="63"/>
      <c r="R53" s="63"/>
      <c r="S53" s="63"/>
    </row>
    <row r="54" spans="1:19">
      <c r="A54" s="63"/>
      <c r="B54" s="63" t="s">
        <v>38</v>
      </c>
      <c r="C54" s="63"/>
      <c r="D54" s="63"/>
      <c r="E54" s="63"/>
      <c r="F54" s="63"/>
      <c r="G54" s="63"/>
      <c r="H54" s="63"/>
      <c r="I54" s="63"/>
      <c r="J54" s="63"/>
      <c r="K54" s="63"/>
      <c r="L54" s="63"/>
      <c r="M54" s="63"/>
      <c r="N54" s="63"/>
      <c r="O54" s="63"/>
      <c r="P54" s="63"/>
      <c r="Q54" s="63"/>
      <c r="R54" s="63"/>
      <c r="S54" s="63"/>
    </row>
    <row r="55" spans="1:19" ht="18.75">
      <c r="A55" s="63"/>
      <c r="B55" s="242" t="s">
        <v>39</v>
      </c>
      <c r="C55" s="63"/>
      <c r="D55" s="63"/>
      <c r="E55" s="63"/>
      <c r="F55" s="63"/>
      <c r="G55" s="63"/>
      <c r="H55" s="63"/>
      <c r="I55" s="63"/>
      <c r="J55" s="63"/>
      <c r="K55" s="63"/>
      <c r="L55" s="63"/>
      <c r="M55" s="63"/>
      <c r="N55" s="63"/>
      <c r="O55" s="63"/>
      <c r="P55" s="63"/>
      <c r="Q55" s="63"/>
      <c r="R55" s="63"/>
      <c r="S55" s="63"/>
    </row>
    <row r="56" spans="1:19">
      <c r="A56" s="63"/>
      <c r="B56" s="63"/>
      <c r="C56" s="63"/>
      <c r="D56" s="63"/>
      <c r="E56" s="63"/>
      <c r="F56" s="63"/>
      <c r="G56" s="63"/>
      <c r="H56" s="63"/>
      <c r="I56" s="63"/>
      <c r="J56" s="63"/>
      <c r="K56" s="63"/>
      <c r="L56" s="63"/>
      <c r="M56" s="63"/>
      <c r="N56" s="63"/>
      <c r="O56" s="63"/>
      <c r="P56" s="63"/>
      <c r="Q56" s="63"/>
      <c r="R56" s="63"/>
      <c r="S56" s="63"/>
    </row>
    <row r="57" spans="1:19">
      <c r="A57" s="63"/>
      <c r="B57" s="63" t="s">
        <v>40</v>
      </c>
      <c r="C57" s="63"/>
      <c r="D57" s="63"/>
      <c r="E57" s="63"/>
      <c r="F57" s="63"/>
      <c r="G57" s="63"/>
      <c r="H57" s="63"/>
      <c r="I57" s="63"/>
      <c r="J57" s="63"/>
      <c r="K57" s="63"/>
      <c r="L57" s="63"/>
      <c r="M57" s="63"/>
      <c r="N57" s="63"/>
      <c r="O57" s="63"/>
      <c r="P57" s="63"/>
      <c r="Q57" s="63"/>
      <c r="R57" s="63"/>
      <c r="S57" s="63"/>
    </row>
    <row r="58" spans="1:19">
      <c r="A58" s="63"/>
      <c r="B58" s="63" t="s">
        <v>41</v>
      </c>
      <c r="C58" s="63"/>
      <c r="D58" s="63"/>
      <c r="E58" s="63"/>
      <c r="F58" s="63"/>
      <c r="G58" s="63"/>
      <c r="H58" s="63"/>
      <c r="I58" s="63"/>
      <c r="J58" s="63"/>
      <c r="K58" s="63"/>
      <c r="L58" s="63"/>
      <c r="M58" s="63"/>
      <c r="N58" s="63"/>
      <c r="O58" s="63"/>
      <c r="P58" s="63"/>
      <c r="Q58" s="63"/>
      <c r="R58" s="63"/>
      <c r="S58" s="63"/>
    </row>
    <row r="59" spans="1:19">
      <c r="A59" s="63"/>
      <c r="B59" s="63"/>
      <c r="C59" s="63"/>
      <c r="D59" s="63"/>
      <c r="E59" s="63"/>
      <c r="F59" s="63"/>
      <c r="G59" s="63"/>
      <c r="H59" s="63"/>
      <c r="I59" s="63"/>
      <c r="J59" s="63"/>
      <c r="K59" s="63"/>
      <c r="L59" s="63"/>
      <c r="M59" s="63"/>
      <c r="N59" s="63"/>
      <c r="O59" s="63"/>
      <c r="P59" s="63"/>
      <c r="Q59" s="63"/>
      <c r="R59" s="63"/>
      <c r="S59" s="63"/>
    </row>
    <row r="60" spans="1:19">
      <c r="A60" s="63"/>
      <c r="B60" s="63"/>
      <c r="C60" s="63"/>
      <c r="D60" s="63"/>
      <c r="E60" s="63"/>
      <c r="F60" s="63"/>
      <c r="G60" s="63"/>
      <c r="H60" s="63"/>
      <c r="I60" s="63"/>
      <c r="J60" s="63"/>
      <c r="K60" s="63"/>
      <c r="L60" s="63"/>
      <c r="M60" s="63"/>
      <c r="N60" s="63"/>
      <c r="O60" s="63"/>
      <c r="P60" s="63"/>
      <c r="Q60" s="63"/>
      <c r="R60" s="63"/>
      <c r="S60" s="63"/>
    </row>
    <row r="61" spans="1:19">
      <c r="A61" s="63"/>
      <c r="B61" s="63"/>
      <c r="C61" s="63"/>
      <c r="D61" s="63"/>
      <c r="E61" s="63"/>
      <c r="F61" s="63"/>
      <c r="G61" s="63"/>
      <c r="H61" s="63"/>
      <c r="I61" s="63"/>
      <c r="J61" s="63"/>
      <c r="K61" s="63"/>
      <c r="L61" s="63"/>
      <c r="M61" s="63"/>
      <c r="N61" s="63"/>
      <c r="O61" s="63"/>
      <c r="P61" s="63"/>
      <c r="Q61" s="63"/>
      <c r="R61" s="63"/>
      <c r="S61" s="63"/>
    </row>
    <row r="62" spans="1:19">
      <c r="A62" s="63"/>
      <c r="B62" s="63"/>
      <c r="C62" s="63"/>
      <c r="D62" s="63"/>
      <c r="E62" s="63"/>
      <c r="F62" s="63"/>
      <c r="G62" s="63"/>
      <c r="H62" s="63"/>
      <c r="I62" s="63"/>
      <c r="J62" s="63"/>
      <c r="K62" s="63"/>
      <c r="L62" s="63"/>
      <c r="M62" s="63"/>
      <c r="N62" s="63"/>
      <c r="O62" s="63"/>
      <c r="P62" s="63"/>
      <c r="Q62" s="63"/>
      <c r="R62" s="63"/>
      <c r="S62" s="63"/>
    </row>
    <row r="63" spans="1:19" ht="21">
      <c r="A63" s="241" t="s">
        <v>42</v>
      </c>
      <c r="B63" s="63"/>
      <c r="C63" s="63"/>
      <c r="D63" s="63"/>
      <c r="E63" s="63"/>
      <c r="F63" s="63"/>
      <c r="G63" s="63"/>
      <c r="H63" s="63"/>
      <c r="I63" s="63"/>
      <c r="J63" s="63"/>
      <c r="K63" s="63"/>
      <c r="L63" s="63"/>
      <c r="M63" s="63"/>
      <c r="N63" s="63"/>
      <c r="O63" s="63"/>
      <c r="P63" s="63"/>
      <c r="Q63" s="63"/>
      <c r="R63" s="63"/>
      <c r="S63" s="63"/>
    </row>
    <row r="64" spans="1:19">
      <c r="A64" s="243"/>
      <c r="B64" s="63"/>
      <c r="C64" s="63"/>
      <c r="D64" s="63"/>
      <c r="E64" s="63"/>
      <c r="F64" s="63"/>
      <c r="G64" s="63"/>
      <c r="H64" s="63"/>
      <c r="I64" s="63"/>
      <c r="J64" s="63"/>
      <c r="K64" s="63"/>
      <c r="L64" s="63"/>
      <c r="M64" s="63"/>
      <c r="N64" s="63"/>
      <c r="O64" s="63"/>
      <c r="P64" s="63"/>
      <c r="Q64" s="63"/>
      <c r="R64" s="63"/>
      <c r="S64" s="63"/>
    </row>
    <row r="65" spans="1:19" ht="17.25">
      <c r="A65" s="63"/>
      <c r="B65" s="322" t="s">
        <v>43</v>
      </c>
      <c r="C65" s="323"/>
      <c r="D65" s="323"/>
      <c r="E65" s="323"/>
      <c r="F65" s="323"/>
      <c r="G65" s="323"/>
      <c r="H65" s="323"/>
      <c r="I65" s="323"/>
      <c r="J65" s="323"/>
      <c r="K65" s="324"/>
      <c r="L65" s="63"/>
      <c r="M65" s="63"/>
      <c r="N65" s="63"/>
      <c r="O65" s="63"/>
      <c r="P65" s="63"/>
      <c r="Q65" s="63"/>
      <c r="R65" s="63"/>
      <c r="S65" s="63"/>
    </row>
    <row r="66" spans="1:19">
      <c r="A66" s="63"/>
      <c r="B66" s="325" t="s">
        <v>3</v>
      </c>
      <c r="C66" s="326"/>
      <c r="D66" s="326"/>
      <c r="E66" s="327"/>
      <c r="F66" s="331" t="s">
        <v>44</v>
      </c>
      <c r="G66" s="332"/>
      <c r="H66" s="333"/>
      <c r="I66" s="331" t="s">
        <v>45</v>
      </c>
      <c r="J66" s="332"/>
      <c r="K66" s="333"/>
      <c r="L66" s="63"/>
      <c r="M66" s="63"/>
      <c r="N66" s="63"/>
      <c r="O66" s="63"/>
      <c r="P66" s="63"/>
      <c r="Q66" s="63"/>
      <c r="R66" s="63"/>
      <c r="S66" s="63"/>
    </row>
    <row r="67" spans="1:19">
      <c r="A67" s="63"/>
      <c r="B67" s="328"/>
      <c r="C67" s="329"/>
      <c r="D67" s="329"/>
      <c r="E67" s="330"/>
      <c r="F67" s="334" t="s">
        <v>46</v>
      </c>
      <c r="G67" s="335"/>
      <c r="H67" s="244" t="s">
        <v>47</v>
      </c>
      <c r="I67" s="334" t="s">
        <v>46</v>
      </c>
      <c r="J67" s="335"/>
      <c r="K67" s="244" t="s">
        <v>47</v>
      </c>
      <c r="L67" s="63"/>
      <c r="M67" s="63"/>
      <c r="N67" s="63"/>
      <c r="O67" s="63"/>
      <c r="P67" s="63"/>
      <c r="Q67" s="63"/>
      <c r="R67" s="63"/>
      <c r="S67" s="63"/>
    </row>
    <row r="68" spans="1:19">
      <c r="A68" s="63"/>
      <c r="B68" s="245" t="s">
        <v>48</v>
      </c>
      <c r="C68" s="336" t="s">
        <v>49</v>
      </c>
      <c r="D68" s="336"/>
      <c r="E68" s="336"/>
      <c r="F68" s="337" t="s">
        <v>50</v>
      </c>
      <c r="G68" s="338"/>
      <c r="H68" s="246" t="s">
        <v>51</v>
      </c>
      <c r="I68" s="337" t="s">
        <v>50</v>
      </c>
      <c r="J68" s="339"/>
      <c r="K68" s="246" t="s">
        <v>51</v>
      </c>
      <c r="L68" s="63"/>
      <c r="M68" s="63"/>
      <c r="N68" s="63"/>
      <c r="O68" s="63"/>
      <c r="P68" s="63"/>
      <c r="Q68" s="63"/>
      <c r="R68" s="63"/>
      <c r="S68" s="63"/>
    </row>
    <row r="69" spans="1:19">
      <c r="A69" s="63"/>
      <c r="B69" s="247"/>
      <c r="C69" s="340" t="s">
        <v>52</v>
      </c>
      <c r="D69" s="340"/>
      <c r="E69" s="340"/>
      <c r="F69" s="343" t="s">
        <v>50</v>
      </c>
      <c r="G69" s="344"/>
      <c r="H69" s="248" t="s">
        <v>51</v>
      </c>
      <c r="I69" s="343" t="s">
        <v>53</v>
      </c>
      <c r="J69" s="345"/>
      <c r="K69" s="248" t="s">
        <v>54</v>
      </c>
      <c r="L69" s="63"/>
      <c r="M69" s="63"/>
      <c r="N69" s="63"/>
      <c r="O69" s="63"/>
      <c r="P69" s="63"/>
      <c r="Q69" s="63"/>
      <c r="R69" s="63"/>
      <c r="S69" s="63"/>
    </row>
    <row r="70" spans="1:19">
      <c r="A70" s="63"/>
      <c r="B70" s="247" t="s">
        <v>55</v>
      </c>
      <c r="C70" s="340" t="s">
        <v>56</v>
      </c>
      <c r="D70" s="340"/>
      <c r="E70" s="340"/>
      <c r="F70" s="341" t="s">
        <v>50</v>
      </c>
      <c r="G70" s="342"/>
      <c r="H70" s="248" t="s">
        <v>51</v>
      </c>
      <c r="I70" s="341" t="s">
        <v>50</v>
      </c>
      <c r="J70" s="342"/>
      <c r="K70" s="248" t="s">
        <v>57</v>
      </c>
      <c r="L70" s="63"/>
      <c r="M70" s="63"/>
      <c r="N70" s="63"/>
      <c r="O70" s="63"/>
      <c r="P70" s="63"/>
      <c r="Q70" s="63"/>
      <c r="R70" s="63"/>
      <c r="S70" s="63"/>
    </row>
    <row r="71" spans="1:19">
      <c r="A71" s="63"/>
      <c r="B71" s="249"/>
      <c r="C71" s="346" t="s">
        <v>58</v>
      </c>
      <c r="D71" s="346"/>
      <c r="E71" s="346"/>
      <c r="F71" s="347" t="s">
        <v>59</v>
      </c>
      <c r="G71" s="348"/>
      <c r="H71" s="250" t="s">
        <v>51</v>
      </c>
      <c r="I71" s="347" t="s">
        <v>59</v>
      </c>
      <c r="J71" s="348"/>
      <c r="K71" s="250" t="s">
        <v>57</v>
      </c>
      <c r="L71" s="63"/>
      <c r="M71" s="63"/>
      <c r="N71" s="63"/>
      <c r="O71" s="63"/>
      <c r="P71" s="63"/>
      <c r="Q71" s="63"/>
      <c r="R71" s="63"/>
      <c r="S71" s="63"/>
    </row>
    <row r="72" spans="1:19">
      <c r="A72" s="63"/>
      <c r="B72" s="63"/>
      <c r="C72" s="63"/>
      <c r="D72" s="63"/>
      <c r="E72" s="63"/>
      <c r="F72" s="63"/>
      <c r="G72" s="63"/>
      <c r="H72" s="63"/>
      <c r="I72" s="63"/>
      <c r="J72" s="63"/>
      <c r="K72" s="63"/>
      <c r="L72" s="63"/>
      <c r="M72" s="63"/>
      <c r="N72" s="63"/>
      <c r="O72" s="63"/>
      <c r="P72" s="63"/>
      <c r="Q72" s="63"/>
      <c r="R72" s="63"/>
      <c r="S72" s="63"/>
    </row>
    <row r="73" spans="1:19">
      <c r="A73" s="63"/>
      <c r="B73" s="63"/>
      <c r="C73" s="63"/>
      <c r="D73" s="63"/>
      <c r="E73" s="63"/>
      <c r="F73" s="63"/>
      <c r="G73" s="63"/>
      <c r="H73" s="63"/>
      <c r="I73" s="63"/>
      <c r="J73" s="63"/>
      <c r="K73" s="63"/>
      <c r="L73" s="63"/>
      <c r="M73" s="63"/>
      <c r="N73" s="63"/>
      <c r="O73" s="63"/>
      <c r="P73" s="63"/>
      <c r="Q73" s="63"/>
      <c r="R73" s="63"/>
      <c r="S73" s="63"/>
    </row>
    <row r="74" spans="1:19">
      <c r="A74" s="63"/>
      <c r="B74" s="63"/>
      <c r="C74" s="63"/>
      <c r="D74" s="63"/>
      <c r="E74" s="63"/>
      <c r="F74" s="63"/>
      <c r="G74" s="63"/>
      <c r="H74" s="63"/>
      <c r="I74" s="63"/>
      <c r="J74" s="63"/>
      <c r="K74" s="63"/>
      <c r="L74" s="63"/>
      <c r="M74" s="63"/>
      <c r="N74" s="63"/>
      <c r="O74" s="63"/>
      <c r="P74" s="63"/>
      <c r="Q74" s="63"/>
      <c r="R74" s="63"/>
      <c r="S74" s="63"/>
    </row>
    <row r="75" spans="1:19">
      <c r="A75" s="63"/>
      <c r="B75" s="63"/>
      <c r="C75" s="63"/>
      <c r="D75" s="63"/>
      <c r="E75" s="63"/>
      <c r="F75" s="63"/>
      <c r="G75" s="63"/>
      <c r="H75" s="63"/>
      <c r="I75" s="63"/>
      <c r="J75" s="63"/>
      <c r="K75" s="63"/>
      <c r="L75" s="63"/>
      <c r="M75" s="63"/>
      <c r="N75" s="63"/>
      <c r="O75" s="63"/>
      <c r="P75" s="63"/>
      <c r="Q75" s="63"/>
      <c r="R75" s="63"/>
      <c r="S75" s="63"/>
    </row>
    <row r="76" spans="1:19">
      <c r="A76" s="63"/>
      <c r="B76" s="63"/>
      <c r="C76" s="63"/>
      <c r="D76" s="63"/>
      <c r="E76" s="63"/>
      <c r="F76" s="63"/>
      <c r="G76" s="63"/>
      <c r="H76" s="63"/>
      <c r="I76" s="63"/>
      <c r="J76" s="63"/>
      <c r="K76" s="63"/>
      <c r="L76" s="63"/>
      <c r="M76" s="63"/>
      <c r="N76" s="63"/>
      <c r="O76" s="63"/>
      <c r="P76" s="63"/>
      <c r="Q76" s="63"/>
      <c r="R76" s="63"/>
      <c r="S76" s="63"/>
    </row>
    <row r="77" spans="1:19">
      <c r="A77" s="63"/>
      <c r="B77" s="63"/>
      <c r="C77" s="63"/>
      <c r="D77" s="63"/>
      <c r="E77" s="63"/>
      <c r="F77" s="63"/>
      <c r="G77" s="63"/>
      <c r="H77" s="63"/>
      <c r="I77" s="63"/>
      <c r="J77" s="63"/>
      <c r="K77" s="63"/>
      <c r="L77" s="63"/>
      <c r="M77" s="63"/>
      <c r="N77" s="63"/>
      <c r="O77" s="63"/>
      <c r="P77" s="63"/>
      <c r="Q77" s="63"/>
      <c r="R77" s="63"/>
      <c r="S77" s="63"/>
    </row>
    <row r="78" spans="1:19">
      <c r="A78" s="63"/>
      <c r="B78" s="63"/>
      <c r="C78" s="63"/>
      <c r="D78" s="63"/>
      <c r="E78" s="63"/>
      <c r="F78" s="63"/>
      <c r="G78" s="63"/>
      <c r="H78" s="63"/>
      <c r="I78" s="63"/>
      <c r="J78" s="63"/>
      <c r="K78" s="63"/>
      <c r="L78" s="63"/>
      <c r="M78" s="63"/>
      <c r="N78" s="63"/>
      <c r="O78" s="63"/>
      <c r="P78" s="63"/>
      <c r="Q78" s="63"/>
      <c r="R78" s="63"/>
      <c r="S78" s="63"/>
    </row>
    <row r="79" spans="1:19">
      <c r="A79" s="63"/>
      <c r="B79" s="63"/>
      <c r="C79" s="63"/>
      <c r="D79" s="63"/>
      <c r="E79" s="63"/>
      <c r="F79" s="63"/>
      <c r="G79" s="63"/>
      <c r="H79" s="63"/>
      <c r="I79" s="63"/>
      <c r="J79" s="63"/>
      <c r="K79" s="63"/>
      <c r="L79" s="63"/>
      <c r="M79" s="63"/>
      <c r="N79" s="63"/>
      <c r="O79" s="63"/>
      <c r="P79" s="63"/>
      <c r="Q79" s="63"/>
      <c r="R79" s="63"/>
      <c r="S79" s="63"/>
    </row>
    <row r="80" spans="1:19">
      <c r="A80" s="63"/>
      <c r="B80" s="63"/>
      <c r="C80" s="63"/>
      <c r="D80" s="63"/>
      <c r="E80" s="63"/>
      <c r="F80" s="63"/>
      <c r="G80" s="63"/>
      <c r="H80" s="63"/>
      <c r="I80" s="63"/>
      <c r="J80" s="63"/>
      <c r="K80" s="63"/>
      <c r="L80" s="63"/>
      <c r="M80" s="63"/>
      <c r="N80" s="63"/>
      <c r="O80" s="63"/>
      <c r="P80" s="63"/>
      <c r="Q80" s="63"/>
      <c r="R80" s="63"/>
      <c r="S80" s="63"/>
    </row>
    <row r="81" spans="1:19">
      <c r="A81" s="63"/>
      <c r="B81" s="63"/>
      <c r="C81" s="63"/>
      <c r="D81" s="63"/>
      <c r="E81" s="63"/>
      <c r="F81" s="63"/>
      <c r="G81" s="63"/>
      <c r="H81" s="63"/>
      <c r="I81" s="63"/>
      <c r="J81" s="63"/>
      <c r="K81" s="63"/>
      <c r="L81" s="63"/>
      <c r="M81" s="63"/>
      <c r="N81" s="63"/>
      <c r="O81" s="63"/>
      <c r="P81" s="63"/>
      <c r="Q81" s="63"/>
      <c r="R81" s="63"/>
      <c r="S81" s="63"/>
    </row>
    <row r="82" spans="1:19">
      <c r="A82" s="63"/>
      <c r="B82" s="63"/>
      <c r="C82" s="63"/>
      <c r="D82" s="63"/>
      <c r="E82" s="63"/>
      <c r="F82" s="63"/>
      <c r="G82" s="63"/>
      <c r="H82" s="63"/>
      <c r="I82" s="63"/>
      <c r="J82" s="63"/>
      <c r="K82" s="63"/>
      <c r="L82" s="63"/>
      <c r="M82" s="63"/>
      <c r="N82" s="63"/>
      <c r="O82" s="63"/>
      <c r="P82" s="63"/>
      <c r="Q82" s="63"/>
      <c r="R82" s="63"/>
      <c r="S82" s="63"/>
    </row>
    <row r="83" spans="1:19">
      <c r="A83" s="63"/>
      <c r="B83" s="63"/>
      <c r="C83" s="63"/>
      <c r="D83" s="63"/>
      <c r="E83" s="63"/>
      <c r="F83" s="63"/>
      <c r="G83" s="63"/>
      <c r="H83" s="63"/>
      <c r="I83" s="63"/>
      <c r="J83" s="63"/>
      <c r="K83" s="63"/>
      <c r="L83" s="63"/>
      <c r="M83" s="63"/>
      <c r="N83" s="63"/>
      <c r="O83" s="63"/>
      <c r="P83" s="63"/>
      <c r="Q83" s="63"/>
      <c r="R83" s="63"/>
      <c r="S83" s="63"/>
    </row>
    <row r="84" spans="1:19">
      <c r="A84" s="63"/>
      <c r="B84" s="63"/>
      <c r="C84" s="63"/>
      <c r="D84" s="63"/>
      <c r="E84" s="63"/>
      <c r="F84" s="63"/>
      <c r="G84" s="63"/>
      <c r="H84" s="63"/>
      <c r="I84" s="63"/>
      <c r="J84" s="63"/>
      <c r="K84" s="63"/>
      <c r="L84" s="63"/>
      <c r="M84" s="63"/>
      <c r="N84" s="63"/>
      <c r="O84" s="63"/>
      <c r="P84" s="63"/>
      <c r="Q84" s="63"/>
      <c r="R84" s="63"/>
      <c r="S84" s="63"/>
    </row>
    <row r="85" spans="1:19">
      <c r="A85" s="63"/>
      <c r="B85" s="63"/>
      <c r="C85" s="63"/>
      <c r="D85" s="63"/>
      <c r="E85" s="63"/>
      <c r="F85" s="63"/>
      <c r="G85" s="63"/>
      <c r="H85" s="63"/>
      <c r="I85" s="63"/>
      <c r="J85" s="63"/>
      <c r="K85" s="63"/>
      <c r="L85" s="63"/>
      <c r="M85" s="63"/>
      <c r="N85" s="63"/>
      <c r="O85" s="63"/>
      <c r="P85" s="63"/>
      <c r="Q85" s="63"/>
      <c r="R85" s="63"/>
      <c r="S85" s="63"/>
    </row>
    <row r="86" spans="1:19">
      <c r="A86" s="63"/>
      <c r="B86" s="63"/>
      <c r="C86" s="63"/>
      <c r="D86" s="63"/>
      <c r="E86" s="63"/>
      <c r="F86" s="63"/>
      <c r="G86" s="63"/>
      <c r="H86" s="63"/>
      <c r="I86" s="63"/>
      <c r="J86" s="63"/>
      <c r="K86" s="63"/>
      <c r="L86" s="63"/>
      <c r="M86" s="63"/>
      <c r="N86" s="63"/>
      <c r="O86" s="63"/>
      <c r="P86" s="63"/>
      <c r="Q86" s="63"/>
      <c r="R86" s="63"/>
      <c r="S86" s="63"/>
    </row>
    <row r="87" spans="1:19">
      <c r="A87" s="63"/>
      <c r="B87" s="63"/>
      <c r="C87" s="63"/>
      <c r="D87" s="63"/>
      <c r="E87" s="63"/>
      <c r="F87" s="63"/>
      <c r="G87" s="63"/>
      <c r="H87" s="63"/>
      <c r="I87" s="63"/>
      <c r="J87" s="63"/>
      <c r="K87" s="63"/>
      <c r="L87" s="63"/>
      <c r="M87" s="63"/>
      <c r="N87" s="63"/>
      <c r="O87" s="63"/>
      <c r="P87" s="63"/>
      <c r="Q87" s="63"/>
      <c r="R87" s="63"/>
      <c r="S87" s="63"/>
    </row>
    <row r="88" spans="1:19">
      <c r="A88" s="63"/>
      <c r="B88" s="63"/>
      <c r="C88" s="63"/>
      <c r="D88" s="63"/>
      <c r="E88" s="63"/>
      <c r="F88" s="63"/>
      <c r="G88" s="63"/>
      <c r="H88" s="63"/>
      <c r="I88" s="63"/>
      <c r="J88" s="63"/>
      <c r="K88" s="63"/>
      <c r="L88" s="63"/>
      <c r="M88" s="63"/>
      <c r="N88" s="63"/>
      <c r="O88" s="63"/>
      <c r="P88" s="63"/>
      <c r="Q88" s="63"/>
      <c r="R88" s="63"/>
      <c r="S88" s="63"/>
    </row>
    <row r="89" spans="1:19">
      <c r="A89" s="63"/>
      <c r="B89" s="63"/>
      <c r="C89" s="63"/>
      <c r="D89" s="63"/>
      <c r="E89" s="63"/>
      <c r="F89" s="63"/>
      <c r="G89" s="63"/>
      <c r="H89" s="63"/>
      <c r="I89" s="63"/>
      <c r="J89" s="63"/>
      <c r="K89" s="63"/>
      <c r="L89" s="63"/>
      <c r="M89" s="63"/>
      <c r="N89" s="63"/>
      <c r="O89" s="63"/>
      <c r="P89" s="63"/>
      <c r="Q89" s="63"/>
      <c r="R89" s="63"/>
      <c r="S89" s="63"/>
    </row>
    <row r="90" spans="1:19">
      <c r="A90" s="63"/>
      <c r="B90" s="63"/>
      <c r="C90" s="63"/>
      <c r="D90" s="63"/>
      <c r="E90" s="63"/>
      <c r="F90" s="63"/>
      <c r="G90" s="63"/>
      <c r="H90" s="63"/>
      <c r="I90" s="63"/>
      <c r="J90" s="63"/>
      <c r="K90" s="63"/>
      <c r="L90" s="63"/>
      <c r="M90" s="63"/>
      <c r="N90" s="63"/>
      <c r="O90" s="63"/>
      <c r="P90" s="63"/>
      <c r="Q90" s="63"/>
      <c r="R90" s="63"/>
      <c r="S90" s="63"/>
    </row>
    <row r="91" spans="1:19">
      <c r="A91" s="63"/>
      <c r="B91" s="63"/>
      <c r="C91" s="63"/>
      <c r="D91" s="63"/>
      <c r="E91" s="63"/>
      <c r="F91" s="63"/>
      <c r="G91" s="63"/>
      <c r="H91" s="63"/>
      <c r="I91" s="63"/>
      <c r="J91" s="63"/>
      <c r="K91" s="63"/>
      <c r="L91" s="63"/>
      <c r="M91" s="63"/>
      <c r="N91" s="63"/>
      <c r="O91" s="63"/>
      <c r="P91" s="63"/>
      <c r="Q91" s="63"/>
      <c r="R91" s="63"/>
      <c r="S91" s="63"/>
    </row>
    <row r="92" spans="1:19">
      <c r="A92" s="63"/>
      <c r="B92" s="63"/>
      <c r="C92" s="63"/>
      <c r="D92" s="63"/>
      <c r="E92" s="63"/>
      <c r="F92" s="63"/>
      <c r="G92" s="63"/>
      <c r="H92" s="63"/>
      <c r="I92" s="63"/>
      <c r="J92" s="63"/>
      <c r="K92" s="63"/>
      <c r="L92" s="63"/>
      <c r="M92" s="63"/>
      <c r="N92" s="63"/>
      <c r="O92" s="63"/>
      <c r="P92" s="63"/>
      <c r="Q92" s="63"/>
      <c r="R92" s="63"/>
      <c r="S92" s="63"/>
    </row>
    <row r="93" spans="1:19">
      <c r="A93" s="63"/>
      <c r="B93" s="63"/>
      <c r="C93" s="63"/>
      <c r="D93" s="63"/>
      <c r="E93" s="63"/>
      <c r="F93" s="63"/>
      <c r="G93" s="63"/>
      <c r="H93" s="63"/>
      <c r="I93" s="63"/>
      <c r="J93" s="63"/>
      <c r="K93" s="63"/>
      <c r="L93" s="63"/>
      <c r="M93" s="63"/>
      <c r="N93" s="63"/>
      <c r="O93" s="63"/>
      <c r="P93" s="63"/>
      <c r="Q93" s="63"/>
      <c r="R93" s="63"/>
      <c r="S93" s="63"/>
    </row>
    <row r="94" spans="1:19">
      <c r="A94" s="63"/>
      <c r="B94" s="63"/>
      <c r="C94" s="63"/>
      <c r="D94" s="63"/>
      <c r="E94" s="63"/>
      <c r="F94" s="63"/>
      <c r="G94" s="63"/>
      <c r="H94" s="63"/>
      <c r="I94" s="63"/>
      <c r="J94" s="63"/>
      <c r="K94" s="63"/>
      <c r="L94" s="63"/>
      <c r="M94" s="63"/>
      <c r="N94" s="63"/>
      <c r="O94" s="63"/>
      <c r="P94" s="63"/>
      <c r="Q94" s="63"/>
      <c r="R94" s="63"/>
      <c r="S94" s="63"/>
    </row>
    <row r="95" spans="1:19">
      <c r="A95" s="63"/>
      <c r="B95" s="63"/>
      <c r="C95" s="63"/>
      <c r="D95" s="63"/>
      <c r="E95" s="63"/>
      <c r="F95" s="63"/>
      <c r="G95" s="63"/>
      <c r="H95" s="63"/>
      <c r="I95" s="63"/>
      <c r="J95" s="63"/>
      <c r="K95" s="63"/>
      <c r="L95" s="63"/>
      <c r="M95" s="63"/>
      <c r="N95" s="63"/>
      <c r="O95" s="63"/>
      <c r="P95" s="63"/>
      <c r="Q95" s="63"/>
      <c r="R95" s="63"/>
      <c r="S95" s="63"/>
    </row>
    <row r="96" spans="1:19">
      <c r="A96" s="63"/>
      <c r="B96" s="63"/>
      <c r="C96" s="63"/>
      <c r="D96" s="63"/>
      <c r="E96" s="63"/>
      <c r="F96" s="63"/>
      <c r="G96" s="63"/>
      <c r="H96" s="63"/>
      <c r="I96" s="63"/>
      <c r="J96" s="63"/>
      <c r="K96" s="63"/>
      <c r="L96" s="63"/>
      <c r="M96" s="63"/>
      <c r="N96" s="63"/>
      <c r="O96" s="63"/>
      <c r="P96" s="63"/>
      <c r="Q96" s="63"/>
      <c r="R96" s="63"/>
      <c r="S96" s="63"/>
    </row>
    <row r="97" spans="1:19">
      <c r="A97" s="63"/>
      <c r="B97" s="63"/>
      <c r="C97" s="63"/>
      <c r="D97" s="63"/>
      <c r="E97" s="63"/>
      <c r="F97" s="63"/>
      <c r="G97" s="63"/>
      <c r="H97" s="63"/>
      <c r="I97" s="63"/>
      <c r="J97" s="63"/>
      <c r="K97" s="63"/>
      <c r="L97" s="63"/>
      <c r="M97" s="63"/>
      <c r="N97" s="63"/>
      <c r="O97" s="63"/>
      <c r="P97" s="63"/>
      <c r="Q97" s="63"/>
      <c r="R97" s="63"/>
      <c r="S97" s="63"/>
    </row>
    <row r="98" spans="1:19">
      <c r="A98" s="63"/>
      <c r="B98" s="63"/>
      <c r="C98" s="63"/>
      <c r="D98" s="63"/>
      <c r="E98" s="63"/>
      <c r="F98" s="63"/>
      <c r="G98" s="63"/>
      <c r="H98" s="63"/>
      <c r="I98" s="63"/>
      <c r="J98" s="63"/>
      <c r="K98" s="63"/>
      <c r="L98" s="63"/>
      <c r="M98" s="63"/>
      <c r="N98" s="63"/>
      <c r="O98" s="63"/>
      <c r="P98" s="63"/>
      <c r="Q98" s="63"/>
      <c r="R98" s="63"/>
      <c r="S98" s="63"/>
    </row>
    <row r="99" spans="1:19">
      <c r="A99" s="63"/>
      <c r="B99" s="63"/>
      <c r="C99" s="63"/>
      <c r="D99" s="63"/>
      <c r="E99" s="63"/>
      <c r="F99" s="63"/>
      <c r="G99" s="63"/>
      <c r="H99" s="63"/>
      <c r="I99" s="63"/>
      <c r="J99" s="63"/>
      <c r="K99" s="63"/>
      <c r="L99" s="63"/>
      <c r="M99" s="63"/>
      <c r="N99" s="63"/>
      <c r="O99" s="63"/>
      <c r="P99" s="63"/>
      <c r="Q99" s="63"/>
      <c r="R99" s="63"/>
      <c r="S99" s="63"/>
    </row>
    <row r="100" spans="1:19">
      <c r="A100" s="63"/>
      <c r="B100" s="63"/>
      <c r="C100" s="63"/>
      <c r="D100" s="63"/>
      <c r="E100" s="63"/>
      <c r="F100" s="63"/>
      <c r="G100" s="63"/>
      <c r="H100" s="63"/>
      <c r="I100" s="63"/>
      <c r="J100" s="63"/>
      <c r="K100" s="63"/>
      <c r="L100" s="63"/>
      <c r="M100" s="63"/>
      <c r="N100" s="63"/>
      <c r="O100" s="63"/>
      <c r="P100" s="63"/>
      <c r="Q100" s="63"/>
      <c r="R100" s="63"/>
      <c r="S100" s="63"/>
    </row>
    <row r="101" spans="1:19">
      <c r="A101" s="63"/>
      <c r="B101" s="63"/>
      <c r="C101" s="63"/>
      <c r="D101" s="63"/>
      <c r="E101" s="63"/>
      <c r="F101" s="63"/>
      <c r="G101" s="63"/>
      <c r="H101" s="63"/>
      <c r="I101" s="63"/>
      <c r="J101" s="63"/>
      <c r="K101" s="63"/>
      <c r="L101" s="63"/>
      <c r="M101" s="63"/>
      <c r="N101" s="63"/>
      <c r="O101" s="63"/>
      <c r="P101" s="63"/>
      <c r="Q101" s="63"/>
      <c r="R101" s="63"/>
      <c r="S101" s="63"/>
    </row>
    <row r="102" spans="1:19">
      <c r="A102" s="63"/>
      <c r="B102" s="63"/>
      <c r="C102" s="63"/>
      <c r="D102" s="63"/>
      <c r="E102" s="63"/>
      <c r="F102" s="63"/>
      <c r="G102" s="63"/>
      <c r="H102" s="63"/>
      <c r="I102" s="63"/>
      <c r="J102" s="63"/>
      <c r="K102" s="63"/>
      <c r="L102" s="63"/>
      <c r="M102" s="63"/>
      <c r="N102" s="63"/>
      <c r="O102" s="63"/>
      <c r="P102" s="63"/>
      <c r="Q102" s="63"/>
      <c r="R102" s="63"/>
      <c r="S102" s="63"/>
    </row>
    <row r="103" spans="1:19">
      <c r="A103" s="63"/>
      <c r="B103" s="63"/>
      <c r="C103" s="63"/>
      <c r="D103" s="63"/>
      <c r="E103" s="63"/>
      <c r="F103" s="63"/>
      <c r="G103" s="63"/>
      <c r="H103" s="63"/>
      <c r="I103" s="63"/>
      <c r="J103" s="63"/>
      <c r="K103" s="63"/>
      <c r="L103" s="63"/>
      <c r="M103" s="63"/>
      <c r="N103" s="63"/>
      <c r="O103" s="63"/>
      <c r="P103" s="63"/>
      <c r="Q103" s="63"/>
      <c r="R103" s="63"/>
      <c r="S103" s="63"/>
    </row>
    <row r="104" spans="1:19">
      <c r="A104" s="63"/>
      <c r="B104" s="63"/>
      <c r="C104" s="63"/>
      <c r="D104" s="63"/>
      <c r="E104" s="63"/>
      <c r="F104" s="63"/>
      <c r="G104" s="63"/>
      <c r="H104" s="63"/>
      <c r="I104" s="63"/>
      <c r="J104" s="63"/>
      <c r="K104" s="63"/>
      <c r="L104" s="63"/>
      <c r="M104" s="63"/>
      <c r="N104" s="63"/>
      <c r="O104" s="63"/>
      <c r="P104" s="63"/>
      <c r="Q104" s="63"/>
      <c r="R104" s="63"/>
      <c r="S104" s="63"/>
    </row>
    <row r="105" spans="1:19">
      <c r="A105" s="63"/>
      <c r="B105" s="63"/>
      <c r="C105" s="63"/>
      <c r="D105" s="63"/>
      <c r="E105" s="63"/>
      <c r="F105" s="63"/>
      <c r="G105" s="63"/>
      <c r="H105" s="63"/>
      <c r="I105" s="63"/>
      <c r="J105" s="63"/>
      <c r="K105" s="63"/>
      <c r="L105" s="63"/>
      <c r="M105" s="63"/>
      <c r="N105" s="63"/>
      <c r="O105" s="63"/>
      <c r="P105" s="63"/>
      <c r="Q105" s="63"/>
      <c r="R105" s="63"/>
      <c r="S105" s="63"/>
    </row>
    <row r="106" spans="1:19">
      <c r="A106" s="63"/>
      <c r="B106" s="63"/>
      <c r="C106" s="63"/>
      <c r="D106" s="63"/>
      <c r="E106" s="63"/>
      <c r="F106" s="63"/>
      <c r="G106" s="63"/>
      <c r="H106" s="63"/>
      <c r="I106" s="63"/>
      <c r="J106" s="63"/>
      <c r="K106" s="63"/>
      <c r="L106" s="63"/>
      <c r="M106" s="63"/>
      <c r="N106" s="63"/>
      <c r="O106" s="63"/>
      <c r="P106" s="63"/>
      <c r="Q106" s="63"/>
      <c r="R106" s="63"/>
      <c r="S106" s="63"/>
    </row>
    <row r="107" spans="1:19">
      <c r="A107" s="63"/>
      <c r="B107" s="63"/>
      <c r="C107" s="63"/>
      <c r="D107" s="63"/>
      <c r="E107" s="63"/>
      <c r="F107" s="63"/>
      <c r="G107" s="63"/>
      <c r="H107" s="63"/>
      <c r="I107" s="63"/>
      <c r="J107" s="63"/>
      <c r="K107" s="63"/>
      <c r="L107" s="63"/>
      <c r="M107" s="63"/>
      <c r="N107" s="63"/>
      <c r="O107" s="63"/>
      <c r="P107" s="63"/>
      <c r="Q107" s="63"/>
      <c r="R107" s="63"/>
      <c r="S107" s="63"/>
    </row>
    <row r="108" spans="1:19">
      <c r="A108" s="63"/>
      <c r="B108" s="63"/>
      <c r="C108" s="63"/>
      <c r="D108" s="63"/>
      <c r="E108" s="63"/>
      <c r="F108" s="63"/>
      <c r="G108" s="63"/>
      <c r="H108" s="63"/>
      <c r="I108" s="63"/>
      <c r="J108" s="63"/>
      <c r="K108" s="63"/>
      <c r="L108" s="63"/>
      <c r="M108" s="63"/>
      <c r="N108" s="63"/>
      <c r="O108" s="63"/>
      <c r="P108" s="63"/>
      <c r="Q108" s="63"/>
      <c r="R108" s="63"/>
      <c r="S108" s="63"/>
    </row>
    <row r="109" spans="1:19">
      <c r="A109" s="63"/>
      <c r="B109" s="63"/>
      <c r="C109" s="63"/>
      <c r="D109" s="63"/>
      <c r="E109" s="63"/>
      <c r="F109" s="63"/>
      <c r="G109" s="63"/>
      <c r="H109" s="63"/>
      <c r="I109" s="63"/>
      <c r="J109" s="63"/>
      <c r="K109" s="63"/>
      <c r="L109" s="63"/>
      <c r="M109" s="63"/>
      <c r="N109" s="63"/>
      <c r="O109" s="63"/>
      <c r="P109" s="63"/>
      <c r="Q109" s="63"/>
      <c r="R109" s="63"/>
      <c r="S109" s="63"/>
    </row>
    <row r="110" spans="1:19">
      <c r="A110" s="63"/>
      <c r="B110" s="63"/>
      <c r="C110" s="63"/>
      <c r="D110" s="63"/>
      <c r="E110" s="63"/>
      <c r="F110" s="63"/>
      <c r="G110" s="63"/>
      <c r="H110" s="63"/>
      <c r="I110" s="63"/>
      <c r="J110" s="63"/>
      <c r="K110" s="63"/>
      <c r="L110" s="63"/>
      <c r="M110" s="63"/>
      <c r="N110" s="63"/>
      <c r="O110" s="63"/>
      <c r="P110" s="63"/>
      <c r="Q110" s="63"/>
      <c r="R110" s="63"/>
      <c r="S110" s="63"/>
    </row>
    <row r="111" spans="1:19">
      <c r="A111" s="63"/>
      <c r="B111" s="63"/>
      <c r="C111" s="63"/>
      <c r="D111" s="63"/>
      <c r="E111" s="63"/>
      <c r="F111" s="63"/>
      <c r="G111" s="63"/>
      <c r="H111" s="63"/>
      <c r="I111" s="63"/>
      <c r="J111" s="63"/>
      <c r="K111" s="63"/>
      <c r="L111" s="63"/>
      <c r="M111" s="63"/>
      <c r="N111" s="63"/>
      <c r="O111" s="63"/>
      <c r="P111" s="63"/>
      <c r="Q111" s="63"/>
      <c r="R111" s="63"/>
      <c r="S111" s="63"/>
    </row>
    <row r="112" spans="1:19">
      <c r="A112" s="63"/>
      <c r="B112" s="63"/>
      <c r="C112" s="63"/>
      <c r="D112" s="63"/>
      <c r="E112" s="63"/>
      <c r="F112" s="63"/>
      <c r="G112" s="63"/>
      <c r="H112" s="63"/>
      <c r="I112" s="63"/>
      <c r="J112" s="63"/>
      <c r="K112" s="63"/>
      <c r="L112" s="63"/>
      <c r="M112" s="63"/>
      <c r="N112" s="63"/>
      <c r="O112" s="63"/>
      <c r="P112" s="63"/>
      <c r="Q112" s="63"/>
      <c r="R112" s="63"/>
      <c r="S112" s="63"/>
    </row>
    <row r="113" spans="1:19">
      <c r="A113" s="63"/>
      <c r="B113" s="63"/>
      <c r="C113" s="63"/>
      <c r="D113" s="63"/>
      <c r="E113" s="63"/>
      <c r="F113" s="63"/>
      <c r="G113" s="63"/>
      <c r="H113" s="63"/>
      <c r="I113" s="63"/>
      <c r="J113" s="63"/>
      <c r="K113" s="63"/>
      <c r="L113" s="63"/>
      <c r="M113" s="63"/>
      <c r="N113" s="63"/>
      <c r="O113" s="63"/>
      <c r="P113" s="63"/>
      <c r="Q113" s="63"/>
      <c r="R113" s="63"/>
      <c r="S113" s="63"/>
    </row>
    <row r="114" spans="1:19">
      <c r="A114" s="63"/>
      <c r="B114" s="63"/>
      <c r="C114" s="63"/>
      <c r="D114" s="63"/>
      <c r="E114" s="63"/>
      <c r="F114" s="63"/>
      <c r="G114" s="63"/>
      <c r="H114" s="63"/>
      <c r="I114" s="63"/>
      <c r="J114" s="63"/>
      <c r="K114" s="63"/>
      <c r="L114" s="63"/>
      <c r="M114" s="63"/>
      <c r="N114" s="63"/>
      <c r="O114" s="63"/>
      <c r="P114" s="63"/>
      <c r="Q114" s="63"/>
      <c r="R114" s="63"/>
      <c r="S114" s="63"/>
    </row>
    <row r="115" spans="1:19">
      <c r="A115" s="63"/>
      <c r="B115" s="63"/>
      <c r="C115" s="63"/>
      <c r="D115" s="63"/>
      <c r="E115" s="63"/>
      <c r="F115" s="63"/>
      <c r="G115" s="63"/>
      <c r="H115" s="63"/>
      <c r="I115" s="63"/>
      <c r="J115" s="63"/>
      <c r="K115" s="63"/>
      <c r="L115" s="63"/>
      <c r="M115" s="63"/>
      <c r="N115" s="63"/>
      <c r="O115" s="63"/>
      <c r="P115" s="63"/>
      <c r="Q115" s="63"/>
      <c r="R115" s="63"/>
      <c r="S115" s="63"/>
    </row>
    <row r="116" spans="1:19" ht="21">
      <c r="A116" s="241" t="s">
        <v>60</v>
      </c>
      <c r="B116" s="63"/>
      <c r="C116" s="63"/>
      <c r="D116" s="63"/>
      <c r="E116" s="63"/>
      <c r="F116" s="63"/>
      <c r="G116" s="63"/>
      <c r="H116" s="63"/>
      <c r="I116" s="63"/>
      <c r="J116" s="63"/>
      <c r="K116" s="63"/>
      <c r="L116" s="63"/>
      <c r="M116" s="63"/>
      <c r="N116" s="63"/>
      <c r="O116" s="63"/>
      <c r="P116" s="63"/>
      <c r="Q116" s="63"/>
      <c r="R116" s="63"/>
      <c r="S116" s="63"/>
    </row>
    <row r="117" spans="1:19">
      <c r="A117" s="63"/>
      <c r="B117" s="63"/>
      <c r="C117" s="63"/>
      <c r="D117" s="63"/>
      <c r="E117" s="63"/>
      <c r="F117" s="63"/>
      <c r="G117" s="63"/>
      <c r="H117" s="63"/>
      <c r="I117" s="63"/>
      <c r="J117" s="63"/>
      <c r="K117" s="63"/>
      <c r="L117" s="63"/>
      <c r="M117" s="63"/>
      <c r="N117" s="63"/>
      <c r="O117" s="63"/>
      <c r="P117" s="63"/>
      <c r="Q117" s="63"/>
      <c r="R117" s="63"/>
      <c r="S117" s="63"/>
    </row>
    <row r="118" spans="1:19" ht="17.25">
      <c r="A118" s="63"/>
      <c r="B118" s="354" t="s">
        <v>61</v>
      </c>
      <c r="C118" s="354"/>
      <c r="D118" s="354"/>
      <c r="E118" s="354"/>
      <c r="F118" s="354"/>
      <c r="G118" s="354"/>
      <c r="H118" s="354"/>
      <c r="I118" s="354"/>
      <c r="J118" s="354"/>
      <c r="K118" s="63"/>
      <c r="L118" s="63"/>
      <c r="M118" s="63"/>
      <c r="N118" s="63"/>
      <c r="O118" s="63"/>
      <c r="P118" s="63"/>
      <c r="Q118" s="63"/>
      <c r="R118" s="63"/>
      <c r="S118" s="63"/>
    </row>
    <row r="119" spans="1:19">
      <c r="A119" s="63"/>
      <c r="B119" s="355" t="s">
        <v>62</v>
      </c>
      <c r="C119" s="355"/>
      <c r="D119" s="355"/>
      <c r="E119" s="355"/>
      <c r="F119" s="355"/>
      <c r="G119" s="355"/>
      <c r="H119" s="355" t="s">
        <v>63</v>
      </c>
      <c r="I119" s="355"/>
      <c r="J119" s="251" t="s">
        <v>64</v>
      </c>
      <c r="K119" s="63"/>
      <c r="L119" s="63"/>
      <c r="M119" s="63"/>
      <c r="N119" s="63"/>
      <c r="O119" s="63"/>
      <c r="P119" s="63"/>
      <c r="Q119" s="63"/>
      <c r="R119" s="63"/>
      <c r="S119" s="63"/>
    </row>
    <row r="120" spans="1:19">
      <c r="A120" s="63"/>
      <c r="B120" s="356" t="s">
        <v>65</v>
      </c>
      <c r="C120" s="356"/>
      <c r="D120" s="356"/>
      <c r="E120" s="356"/>
      <c r="F120" s="356"/>
      <c r="G120" s="356"/>
      <c r="H120" s="357" t="s">
        <v>66</v>
      </c>
      <c r="I120" s="357"/>
      <c r="J120" s="358" t="s">
        <v>67</v>
      </c>
      <c r="K120" s="63"/>
      <c r="L120" s="63"/>
      <c r="M120" s="63"/>
      <c r="N120" s="63"/>
      <c r="O120" s="63"/>
      <c r="P120" s="63"/>
      <c r="Q120" s="63"/>
      <c r="R120" s="63"/>
      <c r="S120" s="63"/>
    </row>
    <row r="121" spans="1:19" ht="30.75" customHeight="1">
      <c r="A121" s="63"/>
      <c r="B121" s="360" t="s">
        <v>68</v>
      </c>
      <c r="C121" s="361"/>
      <c r="D121" s="361"/>
      <c r="E121" s="361"/>
      <c r="F121" s="361"/>
      <c r="G121" s="361"/>
      <c r="H121" s="362" t="s">
        <v>69</v>
      </c>
      <c r="I121" s="362"/>
      <c r="J121" s="359"/>
      <c r="K121" s="63"/>
      <c r="L121" s="63"/>
      <c r="M121" s="63"/>
      <c r="N121" s="63"/>
      <c r="O121" s="63"/>
      <c r="P121" s="63"/>
      <c r="Q121" s="63"/>
      <c r="R121" s="63"/>
      <c r="S121" s="63"/>
    </row>
    <row r="122" spans="1:19">
      <c r="A122" s="63"/>
      <c r="B122" s="349" t="s">
        <v>70</v>
      </c>
      <c r="C122" s="349"/>
      <c r="D122" s="349"/>
      <c r="E122" s="349"/>
      <c r="F122" s="349"/>
      <c r="G122" s="349"/>
      <c r="H122" s="350" t="s">
        <v>71</v>
      </c>
      <c r="I122" s="350"/>
      <c r="J122" s="252" t="s">
        <v>72</v>
      </c>
      <c r="K122" s="63"/>
      <c r="L122" s="63"/>
      <c r="M122" s="63"/>
      <c r="N122" s="63"/>
      <c r="O122" s="63"/>
      <c r="P122" s="63"/>
      <c r="Q122" s="63"/>
      <c r="R122" s="63"/>
      <c r="S122" s="63"/>
    </row>
    <row r="123" spans="1:19">
      <c r="A123" s="63"/>
      <c r="B123" s="351" t="s">
        <v>73</v>
      </c>
      <c r="C123" s="352"/>
      <c r="D123" s="352"/>
      <c r="E123" s="352"/>
      <c r="F123" s="352"/>
      <c r="G123" s="352"/>
      <c r="H123" s="353" t="s">
        <v>71</v>
      </c>
      <c r="I123" s="353"/>
      <c r="J123" s="253" t="s">
        <v>72</v>
      </c>
      <c r="K123" s="63"/>
      <c r="L123" s="63"/>
      <c r="M123" s="63"/>
      <c r="N123" s="63"/>
      <c r="O123" s="63"/>
      <c r="P123" s="63"/>
      <c r="Q123" s="63"/>
      <c r="R123" s="63"/>
      <c r="S123" s="63"/>
    </row>
    <row r="124" spans="1:19">
      <c r="A124" s="63"/>
      <c r="B124" s="63"/>
      <c r="C124" s="63"/>
      <c r="D124" s="63"/>
      <c r="E124" s="63"/>
      <c r="F124" s="63"/>
      <c r="G124" s="63"/>
      <c r="H124" s="63"/>
      <c r="I124" s="63"/>
      <c r="J124" s="63"/>
      <c r="K124" s="63"/>
      <c r="L124" s="63"/>
      <c r="M124" s="63"/>
      <c r="N124" s="63"/>
      <c r="O124" s="63"/>
      <c r="P124" s="63"/>
      <c r="Q124" s="63"/>
      <c r="R124" s="63"/>
      <c r="S124" s="63"/>
    </row>
    <row r="125" spans="1:19" ht="17.25">
      <c r="A125" s="254" t="s">
        <v>74</v>
      </c>
      <c r="B125" s="255"/>
      <c r="C125" s="255"/>
      <c r="D125" s="255"/>
      <c r="E125" s="255"/>
      <c r="F125" s="255"/>
      <c r="G125" s="255"/>
      <c r="H125" s="255"/>
      <c r="I125" s="255"/>
      <c r="J125" s="255"/>
      <c r="K125" s="255"/>
      <c r="L125" s="255"/>
      <c r="M125" s="255"/>
      <c r="N125" s="255"/>
      <c r="O125" s="255"/>
      <c r="P125" s="255"/>
      <c r="Q125" s="255"/>
      <c r="R125" s="255"/>
      <c r="S125" s="255"/>
    </row>
    <row r="126" spans="1:19" ht="14.25">
      <c r="A126" s="255"/>
      <c r="B126" s="256" t="s">
        <v>75</v>
      </c>
      <c r="C126" s="255"/>
      <c r="D126" s="255"/>
      <c r="E126" s="255"/>
      <c r="F126" s="255"/>
      <c r="G126" s="255"/>
      <c r="H126" s="255"/>
      <c r="I126" s="255"/>
      <c r="J126" s="255"/>
      <c r="K126" s="255"/>
      <c r="L126" s="255"/>
      <c r="M126" s="255"/>
      <c r="N126" s="255"/>
      <c r="O126" s="255"/>
      <c r="P126" s="255"/>
      <c r="Q126" s="255"/>
      <c r="R126" s="255"/>
      <c r="S126" s="255"/>
    </row>
    <row r="127" spans="1:19" ht="14.25">
      <c r="A127" s="255"/>
      <c r="B127" s="257" t="s">
        <v>76</v>
      </c>
      <c r="C127" s="255"/>
      <c r="D127" s="255"/>
      <c r="E127" s="255"/>
      <c r="F127" s="255"/>
      <c r="G127" s="255"/>
      <c r="H127" s="255"/>
      <c r="I127" s="255"/>
      <c r="J127" s="255"/>
      <c r="K127" s="255"/>
      <c r="L127" s="255"/>
      <c r="M127" s="255"/>
      <c r="N127" s="255"/>
      <c r="O127" s="255"/>
      <c r="P127" s="255"/>
      <c r="Q127" s="255"/>
      <c r="R127" s="255"/>
      <c r="S127" s="255"/>
    </row>
    <row r="128" spans="1:19" ht="14.25">
      <c r="A128" s="255"/>
      <c r="B128" s="257" t="s">
        <v>77</v>
      </c>
      <c r="C128" s="255"/>
      <c r="D128" s="255"/>
      <c r="E128" s="255"/>
      <c r="F128" s="255"/>
      <c r="G128" s="255"/>
      <c r="H128" s="255"/>
      <c r="I128" s="255"/>
      <c r="J128" s="255"/>
      <c r="K128" s="255"/>
      <c r="L128" s="255"/>
      <c r="M128" s="255"/>
      <c r="N128" s="255"/>
      <c r="O128" s="255"/>
      <c r="P128" s="255"/>
      <c r="Q128" s="255"/>
      <c r="R128" s="255"/>
      <c r="S128" s="255"/>
    </row>
    <row r="129" spans="1:19" ht="14.25">
      <c r="A129" s="255"/>
      <c r="B129" s="257"/>
      <c r="C129" s="255"/>
      <c r="D129" s="255"/>
      <c r="E129" s="255"/>
      <c r="F129" s="255"/>
      <c r="G129" s="255"/>
      <c r="H129" s="255"/>
      <c r="I129" s="255"/>
      <c r="J129" s="255"/>
      <c r="K129" s="255"/>
      <c r="L129" s="255"/>
      <c r="M129" s="255"/>
      <c r="N129" s="255"/>
      <c r="O129" s="255"/>
      <c r="P129" s="255"/>
      <c r="Q129" s="255"/>
      <c r="R129" s="255"/>
      <c r="S129" s="255"/>
    </row>
    <row r="130" spans="1:19" ht="14.25">
      <c r="A130" s="255"/>
      <c r="B130" s="256" t="s">
        <v>78</v>
      </c>
      <c r="C130" s="255"/>
      <c r="D130" s="255"/>
      <c r="E130" s="255"/>
      <c r="F130" s="255"/>
      <c r="G130" s="255"/>
      <c r="H130" s="255"/>
      <c r="I130" s="255"/>
      <c r="J130" s="255"/>
      <c r="K130" s="255"/>
      <c r="L130" s="255"/>
      <c r="M130" s="255"/>
      <c r="N130" s="255"/>
      <c r="O130" s="255"/>
      <c r="P130" s="255"/>
      <c r="Q130" s="255"/>
      <c r="R130" s="255"/>
      <c r="S130" s="255"/>
    </row>
    <row r="131" spans="1:19" ht="14.25">
      <c r="A131" s="255"/>
      <c r="B131" s="257" t="s">
        <v>79</v>
      </c>
      <c r="C131" s="255"/>
      <c r="D131" s="255"/>
      <c r="E131" s="255"/>
      <c r="F131" s="255"/>
      <c r="G131" s="255"/>
      <c r="H131" s="255"/>
      <c r="I131" s="255"/>
      <c r="J131" s="255"/>
      <c r="K131" s="255"/>
      <c r="L131" s="255"/>
      <c r="M131" s="255"/>
      <c r="N131" s="255"/>
      <c r="O131" s="255"/>
      <c r="P131" s="255"/>
      <c r="Q131" s="255"/>
      <c r="R131" s="255"/>
      <c r="S131" s="255"/>
    </row>
    <row r="132" spans="1:19" ht="14.25">
      <c r="A132" s="255"/>
      <c r="B132" s="257" t="s">
        <v>80</v>
      </c>
      <c r="C132" s="255"/>
      <c r="D132" s="255"/>
      <c r="E132" s="255"/>
      <c r="F132" s="255"/>
      <c r="G132" s="255"/>
      <c r="H132" s="255"/>
      <c r="I132" s="255"/>
      <c r="J132" s="255"/>
      <c r="K132" s="255"/>
      <c r="L132" s="255"/>
      <c r="M132" s="255"/>
      <c r="N132" s="255"/>
      <c r="O132" s="255"/>
      <c r="P132" s="255"/>
      <c r="Q132" s="255"/>
      <c r="R132" s="255"/>
      <c r="S132" s="255"/>
    </row>
    <row r="133" spans="1:19" ht="14.25">
      <c r="A133" s="255"/>
      <c r="B133" s="257" t="s">
        <v>81</v>
      </c>
      <c r="C133" s="255"/>
      <c r="D133" s="255"/>
      <c r="E133" s="255"/>
      <c r="F133" s="255"/>
      <c r="G133" s="255"/>
      <c r="H133" s="255"/>
      <c r="I133" s="255"/>
      <c r="J133" s="255"/>
      <c r="K133" s="255"/>
      <c r="L133" s="255"/>
      <c r="M133" s="255"/>
      <c r="N133" s="255"/>
      <c r="O133" s="255"/>
      <c r="P133" s="255"/>
      <c r="Q133" s="255"/>
      <c r="R133" s="255"/>
      <c r="S133" s="255"/>
    </row>
    <row r="134" spans="1:19" ht="14.25">
      <c r="A134" s="255"/>
      <c r="B134" s="257"/>
      <c r="C134" s="255"/>
      <c r="D134" s="255"/>
      <c r="E134" s="255"/>
      <c r="F134" s="255"/>
      <c r="G134" s="255"/>
      <c r="H134" s="255"/>
      <c r="I134" s="255"/>
      <c r="J134" s="255"/>
      <c r="K134" s="255"/>
      <c r="L134" s="255"/>
      <c r="M134" s="255"/>
      <c r="N134" s="255"/>
      <c r="O134" s="255"/>
      <c r="P134" s="255"/>
      <c r="Q134" s="255"/>
      <c r="R134" s="255"/>
      <c r="S134" s="255"/>
    </row>
    <row r="135" spans="1:19" ht="14.25">
      <c r="A135" s="255"/>
      <c r="B135" s="258" t="s">
        <v>82</v>
      </c>
      <c r="C135" s="255"/>
      <c r="D135" s="255"/>
      <c r="E135" s="255"/>
      <c r="F135" s="255"/>
      <c r="G135" s="255"/>
      <c r="H135" s="255"/>
      <c r="I135" s="255"/>
      <c r="J135" s="255"/>
      <c r="K135" s="255"/>
      <c r="L135" s="255"/>
      <c r="M135" s="255"/>
      <c r="N135" s="255"/>
      <c r="O135" s="255"/>
      <c r="P135" s="255"/>
      <c r="Q135" s="255"/>
      <c r="R135" s="255"/>
      <c r="S135" s="255"/>
    </row>
    <row r="136" spans="1:19" ht="14.25">
      <c r="A136" s="255"/>
      <c r="B136" s="259" t="s">
        <v>83</v>
      </c>
      <c r="C136" s="255"/>
      <c r="D136" s="255"/>
      <c r="E136" s="255"/>
      <c r="F136" s="255"/>
      <c r="G136" s="255"/>
      <c r="H136" s="255"/>
      <c r="I136" s="255"/>
      <c r="J136" s="255"/>
      <c r="K136" s="255"/>
      <c r="L136" s="255"/>
      <c r="M136" s="255"/>
      <c r="N136" s="255"/>
      <c r="O136" s="255"/>
      <c r="P136" s="255"/>
      <c r="Q136" s="255"/>
      <c r="R136" s="255"/>
      <c r="S136" s="255"/>
    </row>
    <row r="137" spans="1:19" ht="14.25">
      <c r="A137" s="255"/>
      <c r="B137" s="257"/>
      <c r="C137" s="255"/>
      <c r="D137" s="255"/>
      <c r="E137" s="255"/>
      <c r="F137" s="255"/>
      <c r="G137" s="255"/>
      <c r="H137" s="255"/>
      <c r="I137" s="255"/>
      <c r="J137" s="255"/>
      <c r="K137" s="255"/>
      <c r="L137" s="255"/>
      <c r="M137" s="255"/>
      <c r="N137" s="255"/>
      <c r="O137" s="255"/>
      <c r="P137" s="255"/>
      <c r="Q137" s="255"/>
      <c r="R137" s="255"/>
      <c r="S137" s="255"/>
    </row>
    <row r="138" spans="1:19" ht="14.25">
      <c r="A138" s="255"/>
      <c r="B138" s="255"/>
      <c r="C138" s="255"/>
      <c r="D138" s="255"/>
      <c r="E138" s="255"/>
      <c r="F138" s="255"/>
      <c r="G138" s="255"/>
      <c r="H138" s="255"/>
      <c r="I138" s="255"/>
      <c r="J138" s="255"/>
      <c r="K138" s="255"/>
      <c r="L138" s="255"/>
      <c r="M138" s="255"/>
      <c r="N138" s="255"/>
      <c r="O138" s="255"/>
      <c r="P138" s="255"/>
      <c r="Q138" s="255"/>
      <c r="R138" s="255"/>
      <c r="S138" s="255"/>
    </row>
    <row r="139" spans="1:19" ht="21">
      <c r="A139" s="241" t="s">
        <v>84</v>
      </c>
      <c r="B139" s="63"/>
      <c r="C139" s="63"/>
      <c r="D139" s="63"/>
      <c r="E139" s="63"/>
      <c r="F139" s="63"/>
      <c r="G139" s="63"/>
      <c r="H139" s="63"/>
      <c r="I139" s="63"/>
      <c r="J139" s="63"/>
      <c r="K139" s="63"/>
      <c r="L139" s="63"/>
      <c r="M139" s="63"/>
      <c r="N139" s="63"/>
      <c r="O139" s="63"/>
      <c r="P139" s="63"/>
      <c r="Q139" s="63"/>
      <c r="R139" s="63"/>
      <c r="S139" s="63"/>
    </row>
    <row r="140" spans="1:19">
      <c r="A140" s="63"/>
      <c r="B140" s="63"/>
      <c r="C140" s="63"/>
      <c r="D140" s="63"/>
      <c r="E140" s="63"/>
      <c r="F140" s="63"/>
      <c r="G140" s="63"/>
      <c r="H140" s="63"/>
      <c r="I140" s="63"/>
      <c r="J140" s="63"/>
      <c r="K140" s="63"/>
      <c r="L140" s="63"/>
      <c r="M140" s="63"/>
      <c r="N140" s="63"/>
      <c r="O140" s="63"/>
      <c r="P140" s="63"/>
      <c r="Q140" s="63"/>
      <c r="R140" s="63"/>
      <c r="S140" s="63"/>
    </row>
    <row r="141" spans="1:19">
      <c r="A141" s="63"/>
      <c r="B141" s="63" t="s">
        <v>85</v>
      </c>
      <c r="C141" s="63"/>
      <c r="D141" s="63"/>
      <c r="E141" s="63"/>
      <c r="F141" s="63"/>
      <c r="G141" s="63"/>
      <c r="H141" s="63"/>
      <c r="I141" s="63"/>
      <c r="J141" s="63"/>
      <c r="K141" s="63"/>
      <c r="L141" s="63"/>
      <c r="M141" s="63"/>
      <c r="N141" s="63"/>
      <c r="O141" s="63"/>
      <c r="P141" s="63"/>
      <c r="Q141" s="63"/>
      <c r="R141" s="63"/>
      <c r="S141" s="63"/>
    </row>
    <row r="142" spans="1:19">
      <c r="A142" s="63"/>
      <c r="B142" s="173" t="s">
        <v>86</v>
      </c>
      <c r="C142" s="63"/>
      <c r="D142" s="63"/>
      <c r="E142" s="63"/>
      <c r="F142" s="63"/>
      <c r="G142" s="63"/>
      <c r="H142" s="63"/>
      <c r="I142" s="63"/>
      <c r="J142" s="63"/>
      <c r="K142" s="63"/>
      <c r="L142" s="63"/>
      <c r="M142" s="63"/>
      <c r="N142" s="63"/>
      <c r="O142" s="63"/>
      <c r="P142" s="63"/>
      <c r="Q142" s="63"/>
      <c r="R142" s="63"/>
      <c r="S142" s="63"/>
    </row>
    <row r="143" spans="1:19">
      <c r="A143" s="63"/>
      <c r="B143" s="63" t="s">
        <v>87</v>
      </c>
      <c r="C143" s="63"/>
      <c r="D143" s="63"/>
      <c r="E143" s="63"/>
      <c r="F143" s="63"/>
      <c r="G143" s="63"/>
      <c r="H143" s="63"/>
      <c r="I143" s="63"/>
      <c r="J143" s="63"/>
      <c r="K143" s="63"/>
      <c r="L143" s="63"/>
      <c r="M143" s="63"/>
      <c r="N143" s="63"/>
      <c r="O143" s="63"/>
      <c r="P143" s="63"/>
      <c r="Q143" s="63"/>
      <c r="R143" s="63"/>
      <c r="S143" s="63"/>
    </row>
    <row r="144" spans="1:19">
      <c r="B144" s="173" t="s">
        <v>88</v>
      </c>
    </row>
  </sheetData>
  <mergeCells count="39">
    <mergeCell ref="B123:G123"/>
    <mergeCell ref="H123:I123"/>
    <mergeCell ref="B118:J118"/>
    <mergeCell ref="B119:G119"/>
    <mergeCell ref="H119:I119"/>
    <mergeCell ref="B120:G120"/>
    <mergeCell ref="H120:I120"/>
    <mergeCell ref="J120:J121"/>
    <mergeCell ref="B121:G121"/>
    <mergeCell ref="H121:I121"/>
    <mergeCell ref="C71:E71"/>
    <mergeCell ref="F71:G71"/>
    <mergeCell ref="I71:J71"/>
    <mergeCell ref="B122:G122"/>
    <mergeCell ref="H122:I122"/>
    <mergeCell ref="C68:E68"/>
    <mergeCell ref="F68:G68"/>
    <mergeCell ref="I68:J68"/>
    <mergeCell ref="C70:E70"/>
    <mergeCell ref="F70:G70"/>
    <mergeCell ref="I70:J70"/>
    <mergeCell ref="C69:E69"/>
    <mergeCell ref="F69:G69"/>
    <mergeCell ref="I69:J69"/>
    <mergeCell ref="B10:G10"/>
    <mergeCell ref="H10:K10"/>
    <mergeCell ref="B65:K65"/>
    <mergeCell ref="B66:E67"/>
    <mergeCell ref="F66:H66"/>
    <mergeCell ref="I66:K66"/>
    <mergeCell ref="F67:G67"/>
    <mergeCell ref="I67:J67"/>
    <mergeCell ref="B5:K5"/>
    <mergeCell ref="B6:G6"/>
    <mergeCell ref="H6:K6"/>
    <mergeCell ref="B7:G7"/>
    <mergeCell ref="H7:K9"/>
    <mergeCell ref="B8:G8"/>
    <mergeCell ref="B9:G9"/>
  </mergeCells>
  <phoneticPr fontId="4"/>
  <pageMargins left="0.7" right="0.7" top="0.75" bottom="0.75" header="0.3" footer="0.3"/>
  <pageSetup paperSize="9" scale="53" orientation="portrait" r:id="rId1"/>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I119"/>
  <sheetViews>
    <sheetView view="pageBreakPreview" zoomScale="70" zoomScaleNormal="70" zoomScaleSheetLayoutView="70" workbookViewId="0">
      <selection activeCell="C19" sqref="C19:G19"/>
    </sheetView>
  </sheetViews>
  <sheetFormatPr defaultRowHeight="13.5"/>
  <cols>
    <col min="1" max="1" width="14.625" bestFit="1" customWidth="1"/>
    <col min="2" max="2" width="20.125" customWidth="1"/>
    <col min="3" max="3" width="10" customWidth="1"/>
    <col min="4" max="4" width="10.875" customWidth="1"/>
    <col min="5" max="5" width="20.75" customWidth="1"/>
    <col min="6" max="6" width="6.5" customWidth="1"/>
    <col min="7" max="7" width="27.375" customWidth="1"/>
  </cols>
  <sheetData>
    <row r="1" spans="1:7" ht="34.5" customHeight="1">
      <c r="A1" s="206" t="s">
        <v>89</v>
      </c>
    </row>
    <row r="2" spans="1:7" ht="21" customHeight="1">
      <c r="A2" t="s">
        <v>90</v>
      </c>
    </row>
    <row r="3" spans="1:7" ht="21" customHeight="1">
      <c r="A3" t="s">
        <v>91</v>
      </c>
    </row>
    <row r="4" spans="1:7" ht="21" customHeight="1">
      <c r="A4" t="s">
        <v>92</v>
      </c>
    </row>
    <row r="5" spans="1:7" ht="21" customHeight="1">
      <c r="A5" t="s">
        <v>93</v>
      </c>
    </row>
    <row r="6" spans="1:7" ht="34.5" customHeight="1">
      <c r="A6" s="430" t="s">
        <v>94</v>
      </c>
      <c r="B6" s="184" t="s">
        <v>95</v>
      </c>
      <c r="C6" s="410"/>
      <c r="D6" s="410"/>
      <c r="E6" s="410"/>
      <c r="F6" s="410"/>
      <c r="G6" s="410"/>
    </row>
    <row r="7" spans="1:7" ht="34.5" customHeight="1">
      <c r="A7" s="430"/>
      <c r="B7" s="184" t="s">
        <v>96</v>
      </c>
      <c r="C7" s="443"/>
      <c r="D7" s="443"/>
      <c r="E7" s="443"/>
      <c r="F7" s="443"/>
      <c r="G7" s="443"/>
    </row>
    <row r="8" spans="1:7" ht="34.5" customHeight="1">
      <c r="A8" s="430"/>
      <c r="B8" s="184" t="s">
        <v>97</v>
      </c>
      <c r="C8" s="410"/>
      <c r="D8" s="410"/>
      <c r="E8" s="410"/>
      <c r="F8" s="410"/>
      <c r="G8" s="410"/>
    </row>
    <row r="9" spans="1:7" ht="34.5" customHeight="1">
      <c r="A9" s="430"/>
      <c r="B9" s="184" t="s">
        <v>98</v>
      </c>
      <c r="C9" s="410"/>
      <c r="D9" s="410"/>
      <c r="E9" s="410"/>
      <c r="F9" s="410"/>
      <c r="G9" s="410"/>
    </row>
    <row r="10" spans="1:7" ht="34.5" customHeight="1">
      <c r="A10" s="430"/>
      <c r="B10" s="185" t="s">
        <v>99</v>
      </c>
      <c r="C10" s="410"/>
      <c r="D10" s="410"/>
      <c r="E10" s="410"/>
      <c r="F10" s="410"/>
      <c r="G10" s="410"/>
    </row>
    <row r="11" spans="1:7" ht="34.5" customHeight="1">
      <c r="A11" s="430"/>
      <c r="B11" s="184" t="s">
        <v>100</v>
      </c>
      <c r="C11" s="432"/>
      <c r="D11" s="433"/>
      <c r="E11" s="433"/>
      <c r="F11" s="433"/>
      <c r="G11" s="434"/>
    </row>
    <row r="12" spans="1:7" ht="34.5" customHeight="1">
      <c r="A12" s="430"/>
      <c r="B12" s="184" t="s">
        <v>101</v>
      </c>
      <c r="C12" s="410"/>
      <c r="D12" s="410"/>
      <c r="E12" s="410"/>
      <c r="F12" s="410"/>
      <c r="G12" s="410"/>
    </row>
    <row r="13" spans="1:7" ht="34.5" customHeight="1">
      <c r="A13" s="430"/>
      <c r="B13" s="184" t="s">
        <v>102</v>
      </c>
      <c r="C13" s="410"/>
      <c r="D13" s="410"/>
      <c r="E13" s="410"/>
      <c r="F13" s="410"/>
      <c r="G13" s="410"/>
    </row>
    <row r="14" spans="1:7" ht="34.5" customHeight="1">
      <c r="A14" s="430"/>
      <c r="B14" s="184" t="s">
        <v>103</v>
      </c>
      <c r="C14" s="410"/>
      <c r="D14" s="410"/>
      <c r="E14" s="410"/>
      <c r="F14" s="410"/>
      <c r="G14" s="410"/>
    </row>
    <row r="15" spans="1:7" ht="34.5" customHeight="1">
      <c r="A15" s="429" t="s">
        <v>104</v>
      </c>
      <c r="B15" s="186" t="s">
        <v>105</v>
      </c>
      <c r="C15" s="410"/>
      <c r="D15" s="410"/>
      <c r="E15" s="410"/>
      <c r="F15" s="410"/>
      <c r="G15" s="410"/>
    </row>
    <row r="16" spans="1:7" ht="34.5" customHeight="1">
      <c r="A16" s="429"/>
      <c r="B16" s="186" t="s">
        <v>106</v>
      </c>
      <c r="C16" s="410"/>
      <c r="D16" s="410"/>
      <c r="E16" s="410"/>
      <c r="F16" s="410"/>
      <c r="G16" s="410"/>
    </row>
    <row r="17" spans="1:7" ht="34.5" customHeight="1">
      <c r="A17" s="429"/>
      <c r="B17" s="186" t="s">
        <v>107</v>
      </c>
      <c r="C17" s="410"/>
      <c r="D17" s="410"/>
      <c r="E17" s="410"/>
      <c r="F17" s="410"/>
      <c r="G17" s="410"/>
    </row>
    <row r="18" spans="1:7" ht="34.5" customHeight="1">
      <c r="A18" s="429"/>
      <c r="B18" s="186" t="s">
        <v>108</v>
      </c>
      <c r="C18" s="410"/>
      <c r="D18" s="410"/>
      <c r="E18" s="410"/>
      <c r="F18" s="410"/>
      <c r="G18" s="410"/>
    </row>
    <row r="19" spans="1:7" ht="34.5" customHeight="1">
      <c r="A19" s="429"/>
      <c r="B19" s="186" t="s">
        <v>109</v>
      </c>
      <c r="C19" s="411"/>
      <c r="D19" s="411"/>
      <c r="E19" s="411"/>
      <c r="F19" s="411"/>
      <c r="G19" s="411"/>
    </row>
    <row r="20" spans="1:7" ht="34.5" customHeight="1">
      <c r="A20" s="429"/>
      <c r="B20" s="186" t="s">
        <v>110</v>
      </c>
      <c r="C20" s="410"/>
      <c r="D20" s="410"/>
      <c r="E20" s="410"/>
      <c r="F20" s="410"/>
      <c r="G20" s="410"/>
    </row>
    <row r="21" spans="1:7" ht="34.5" customHeight="1">
      <c r="A21" s="429"/>
      <c r="B21" s="186" t="s">
        <v>111</v>
      </c>
      <c r="C21" s="426"/>
      <c r="D21" s="410"/>
      <c r="E21" s="410"/>
      <c r="F21" s="410"/>
      <c r="G21" s="410"/>
    </row>
    <row r="22" spans="1:7" ht="34.5" customHeight="1">
      <c r="A22" s="429"/>
      <c r="B22" s="186" t="s">
        <v>112</v>
      </c>
      <c r="C22" s="426"/>
      <c r="D22" s="410"/>
      <c r="E22" s="410"/>
      <c r="F22" s="410"/>
      <c r="G22" s="410"/>
    </row>
    <row r="23" spans="1:7" ht="34.5" customHeight="1">
      <c r="A23" s="429"/>
      <c r="B23" s="186" t="s">
        <v>113</v>
      </c>
      <c r="C23" s="410"/>
      <c r="D23" s="410"/>
      <c r="E23" s="410"/>
      <c r="F23" s="410"/>
      <c r="G23" s="410"/>
    </row>
    <row r="24" spans="1:7" ht="34.5" customHeight="1">
      <c r="A24" s="429"/>
      <c r="B24" s="186" t="s">
        <v>114</v>
      </c>
      <c r="C24" s="410"/>
      <c r="D24" s="410"/>
      <c r="E24" s="410"/>
      <c r="F24" s="410"/>
      <c r="G24" s="410"/>
    </row>
    <row r="25" spans="1:7" ht="34.5" customHeight="1">
      <c r="A25" s="429"/>
      <c r="B25" s="186" t="s">
        <v>115</v>
      </c>
      <c r="C25" s="81"/>
      <c r="D25" s="74" t="s">
        <v>116</v>
      </c>
      <c r="E25" s="438"/>
      <c r="F25" s="439"/>
      <c r="G25" s="439"/>
    </row>
    <row r="26" spans="1:7" ht="34.5" customHeight="1">
      <c r="A26" s="429"/>
      <c r="B26" s="186" t="s">
        <v>117</v>
      </c>
      <c r="C26" s="81"/>
      <c r="D26" s="74" t="s">
        <v>118</v>
      </c>
      <c r="E26" s="440"/>
      <c r="F26" s="416"/>
      <c r="G26" s="416"/>
    </row>
    <row r="27" spans="1:7" ht="34.5" customHeight="1">
      <c r="A27" s="429"/>
      <c r="B27" s="186" t="s">
        <v>119</v>
      </c>
      <c r="C27" s="81"/>
      <c r="D27" s="74" t="s">
        <v>120</v>
      </c>
      <c r="E27" s="441"/>
      <c r="F27" s="442"/>
      <c r="G27" s="442"/>
    </row>
    <row r="28" spans="1:7" ht="34.5" customHeight="1">
      <c r="A28" s="429"/>
      <c r="B28" s="186" t="s">
        <v>121</v>
      </c>
      <c r="C28" s="410"/>
      <c r="D28" s="410"/>
      <c r="E28" s="410"/>
      <c r="F28" s="410"/>
      <c r="G28" s="410"/>
    </row>
    <row r="29" spans="1:7" ht="34.5" customHeight="1">
      <c r="A29" s="429"/>
      <c r="B29" s="186" t="s">
        <v>122</v>
      </c>
      <c r="C29" s="411"/>
      <c r="D29" s="411"/>
      <c r="E29" s="411"/>
      <c r="F29" s="411"/>
      <c r="G29" s="411"/>
    </row>
    <row r="30" spans="1:7" ht="34.5" customHeight="1">
      <c r="A30" s="429"/>
      <c r="B30" s="186" t="s">
        <v>123</v>
      </c>
      <c r="C30" s="411"/>
      <c r="D30" s="411"/>
      <c r="E30" s="411"/>
      <c r="F30" s="411"/>
      <c r="G30" s="411"/>
    </row>
    <row r="31" spans="1:7" ht="34.5" customHeight="1">
      <c r="A31" s="76"/>
      <c r="B31" s="77" t="s">
        <v>124</v>
      </c>
      <c r="C31" s="78"/>
      <c r="D31" s="78"/>
      <c r="E31" s="78"/>
      <c r="F31" s="78"/>
      <c r="G31" s="78"/>
    </row>
    <row r="32" spans="1:7" ht="34.5" customHeight="1">
      <c r="A32" s="441" t="s">
        <v>125</v>
      </c>
      <c r="B32" s="442"/>
      <c r="C32" s="442"/>
      <c r="D32" s="442"/>
      <c r="E32" s="442"/>
      <c r="F32" s="442"/>
      <c r="G32" s="442"/>
    </row>
    <row r="33" spans="1:9" ht="34.5" customHeight="1">
      <c r="A33" s="427" t="s">
        <v>126</v>
      </c>
      <c r="B33" s="187" t="s">
        <v>127</v>
      </c>
      <c r="C33" s="82"/>
      <c r="D33" s="75" t="str">
        <f>IF(C33="","",(IF(C33="全員加入","加入期間：","その他備考：")))</f>
        <v/>
      </c>
      <c r="E33" s="435"/>
      <c r="F33" s="436"/>
      <c r="G33" s="437"/>
    </row>
    <row r="34" spans="1:9" ht="34.5" customHeight="1">
      <c r="A34" s="428"/>
      <c r="B34" s="187" t="s">
        <v>128</v>
      </c>
      <c r="C34" s="82"/>
      <c r="D34" s="75" t="str">
        <f>IF(C34="","",(IF(C34="全員加入","加入期間：","その他備考：")))</f>
        <v/>
      </c>
      <c r="E34" s="435"/>
      <c r="F34" s="436"/>
      <c r="G34" s="437"/>
    </row>
    <row r="35" spans="1:9" ht="34.5" customHeight="1">
      <c r="A35" s="187" t="s">
        <v>129</v>
      </c>
      <c r="B35" s="187" t="s">
        <v>127</v>
      </c>
      <c r="C35" s="82"/>
      <c r="D35" s="75" t="str">
        <f>IF(C35="","",(IF(C35="全員加入","加入期間：","その他備考：")))</f>
        <v/>
      </c>
      <c r="E35" s="435"/>
      <c r="F35" s="436"/>
      <c r="G35" s="437"/>
    </row>
    <row r="36" spans="1:9" ht="34.5" customHeight="1">
      <c r="C36" s="79"/>
      <c r="D36" s="80"/>
      <c r="E36" s="73"/>
      <c r="F36" s="73"/>
      <c r="G36" s="59"/>
    </row>
    <row r="37" spans="1:9" ht="34.5" customHeight="1">
      <c r="A37" s="416" t="s">
        <v>130</v>
      </c>
      <c r="B37" s="416"/>
      <c r="C37" s="411"/>
      <c r="D37" s="411"/>
      <c r="E37" s="411"/>
      <c r="F37" s="411"/>
      <c r="G37" s="411"/>
      <c r="H37" s="61"/>
      <c r="I37" s="61"/>
    </row>
    <row r="38" spans="1:9" ht="34.5" customHeight="1" thickBot="1">
      <c r="A38" s="412" t="s">
        <v>131</v>
      </c>
      <c r="B38" s="412"/>
      <c r="C38" s="412"/>
      <c r="D38" s="412"/>
      <c r="E38" s="412"/>
      <c r="F38" s="412"/>
      <c r="G38" s="412"/>
      <c r="H38" s="61"/>
      <c r="I38" s="61"/>
    </row>
    <row r="39" spans="1:9" ht="34.5" customHeight="1">
      <c r="A39" s="413" t="s">
        <v>132</v>
      </c>
      <c r="B39" s="188" t="s">
        <v>133</v>
      </c>
      <c r="C39" s="431"/>
      <c r="D39" s="431"/>
      <c r="E39" s="431"/>
      <c r="F39" s="431"/>
      <c r="G39" s="431"/>
    </row>
    <row r="40" spans="1:9" ht="34.5" customHeight="1">
      <c r="A40" s="414"/>
      <c r="B40" s="189" t="s">
        <v>134</v>
      </c>
      <c r="C40" s="377"/>
      <c r="D40" s="378"/>
      <c r="E40" s="378"/>
      <c r="F40" s="378"/>
      <c r="G40" s="379"/>
    </row>
    <row r="41" spans="1:9" ht="34.5" customHeight="1">
      <c r="A41" s="414"/>
      <c r="B41" s="189" t="s">
        <v>101</v>
      </c>
      <c r="C41" s="410"/>
      <c r="D41" s="410"/>
      <c r="E41" s="410"/>
      <c r="F41" s="410"/>
      <c r="G41" s="410"/>
    </row>
    <row r="42" spans="1:9" ht="34.5" customHeight="1">
      <c r="A42" s="414"/>
      <c r="B42" s="189" t="s">
        <v>102</v>
      </c>
      <c r="C42" s="410"/>
      <c r="D42" s="410"/>
      <c r="E42" s="410"/>
      <c r="F42" s="410"/>
      <c r="G42" s="410"/>
    </row>
    <row r="43" spans="1:9" ht="34.5" customHeight="1">
      <c r="A43" s="414"/>
      <c r="B43" s="189" t="s">
        <v>103</v>
      </c>
      <c r="C43" s="410"/>
      <c r="D43" s="410"/>
      <c r="E43" s="410"/>
      <c r="F43" s="410"/>
      <c r="G43" s="410"/>
    </row>
    <row r="44" spans="1:9" ht="34.5" customHeight="1" thickBot="1">
      <c r="A44" s="415"/>
      <c r="B44" s="190" t="s">
        <v>135</v>
      </c>
      <c r="C44" s="410"/>
      <c r="D44" s="410"/>
      <c r="E44" s="410"/>
      <c r="F44" s="410"/>
      <c r="G44" s="410"/>
    </row>
    <row r="45" spans="1:9" ht="34.5" customHeight="1"/>
    <row r="46" spans="1:9" ht="34.5" customHeight="1">
      <c r="A46" s="206" t="s">
        <v>136</v>
      </c>
    </row>
    <row r="47" spans="1:9" ht="21.75" customHeight="1">
      <c r="A47" t="s">
        <v>137</v>
      </c>
    </row>
    <row r="48" spans="1:9" ht="21.75" customHeight="1">
      <c r="A48" t="s">
        <v>138</v>
      </c>
    </row>
    <row r="49" spans="1:7" ht="21.75" customHeight="1">
      <c r="A49" t="s">
        <v>139</v>
      </c>
    </row>
    <row r="50" spans="1:7" ht="34.5" customHeight="1">
      <c r="A50" s="425" t="s">
        <v>140</v>
      </c>
      <c r="B50" s="201" t="s">
        <v>141</v>
      </c>
      <c r="C50" s="372" ph="1"/>
      <c r="D50" s="372" ph="1"/>
      <c r="E50" s="372" ph="1"/>
      <c r="F50" s="372" ph="1"/>
      <c r="G50" s="372" ph="1"/>
    </row>
    <row r="51" spans="1:7" ht="34.5" customHeight="1">
      <c r="A51" s="425"/>
      <c r="B51" s="201" t="s">
        <v>142</v>
      </c>
      <c r="C51" s="204"/>
      <c r="D51" s="417" t="s">
        <v>143</v>
      </c>
      <c r="E51" s="418"/>
      <c r="F51" s="418"/>
      <c r="G51" s="419"/>
    </row>
    <row r="52" spans="1:7" ht="34.5" customHeight="1">
      <c r="A52" s="425"/>
      <c r="B52" s="201" t="s">
        <v>144</v>
      </c>
      <c r="C52" s="372"/>
      <c r="D52" s="372"/>
      <c r="E52" s="372"/>
      <c r="F52" s="372"/>
      <c r="G52" s="372"/>
    </row>
    <row r="53" spans="1:7" ht="34.5" customHeight="1">
      <c r="A53" s="425"/>
      <c r="B53" s="201" t="s">
        <v>145</v>
      </c>
      <c r="C53" s="372"/>
      <c r="D53" s="372"/>
      <c r="E53" s="372"/>
      <c r="F53" s="372"/>
      <c r="G53" s="372"/>
    </row>
    <row r="54" spans="1:7" ht="34.5" customHeight="1">
      <c r="A54" s="390" t="s">
        <v>146</v>
      </c>
      <c r="B54" s="202" t="s">
        <v>147</v>
      </c>
      <c r="C54" s="377"/>
      <c r="D54" s="378"/>
      <c r="E54" s="379"/>
      <c r="F54" s="396" t="s">
        <v>148</v>
      </c>
      <c r="G54" s="205"/>
    </row>
    <row r="55" spans="1:7" ht="34.5" customHeight="1">
      <c r="A55" s="390"/>
      <c r="B55" s="202" t="s">
        <v>149</v>
      </c>
      <c r="C55" s="377"/>
      <c r="D55" s="378"/>
      <c r="E55" s="379"/>
      <c r="F55" s="396"/>
      <c r="G55" s="205"/>
    </row>
    <row r="56" spans="1:7" ht="34.5" customHeight="1">
      <c r="A56" s="390"/>
      <c r="B56" s="202" t="s">
        <v>150</v>
      </c>
      <c r="C56" s="377"/>
      <c r="D56" s="378"/>
      <c r="E56" s="379"/>
      <c r="F56" s="396"/>
      <c r="G56" s="205"/>
    </row>
    <row r="57" spans="1:7" ht="34.5" customHeight="1">
      <c r="A57" s="390"/>
      <c r="B57" s="202" t="s">
        <v>151</v>
      </c>
      <c r="C57" s="377"/>
      <c r="D57" s="378"/>
      <c r="E57" s="379"/>
      <c r="F57" s="396"/>
      <c r="G57" s="205"/>
    </row>
    <row r="58" spans="1:7" ht="34.5" customHeight="1">
      <c r="A58" s="391"/>
      <c r="B58" s="202" t="s">
        <v>152</v>
      </c>
      <c r="C58" s="377"/>
      <c r="D58" s="378"/>
      <c r="E58" s="379"/>
      <c r="F58" s="397"/>
      <c r="G58" s="205"/>
    </row>
    <row r="59" spans="1:7" ht="34.5" customHeight="1">
      <c r="A59" s="389" t="s">
        <v>153</v>
      </c>
      <c r="B59" s="201" t="s">
        <v>154</v>
      </c>
      <c r="C59" s="392" t="s">
        <v>155</v>
      </c>
      <c r="D59" s="393"/>
      <c r="E59" s="394"/>
      <c r="F59" s="395" t="s">
        <v>156</v>
      </c>
      <c r="G59" s="203" t="s">
        <v>157</v>
      </c>
    </row>
    <row r="60" spans="1:7" ht="34.5" customHeight="1">
      <c r="A60" s="390"/>
      <c r="B60" s="201" t="s">
        <v>158</v>
      </c>
      <c r="C60" s="372"/>
      <c r="D60" s="372"/>
      <c r="E60" s="372"/>
      <c r="F60" s="396"/>
      <c r="G60" s="205"/>
    </row>
    <row r="61" spans="1:7" ht="34.5" customHeight="1">
      <c r="A61" s="390"/>
      <c r="B61" s="201" t="s">
        <v>159</v>
      </c>
      <c r="C61" s="372"/>
      <c r="D61" s="372"/>
      <c r="E61" s="372"/>
      <c r="F61" s="396"/>
      <c r="G61" s="205"/>
    </row>
    <row r="62" spans="1:7" ht="34.5" customHeight="1">
      <c r="A62" s="390"/>
      <c r="B62" s="201" t="s">
        <v>160</v>
      </c>
      <c r="C62" s="372"/>
      <c r="D62" s="372"/>
      <c r="E62" s="372"/>
      <c r="F62" s="396"/>
      <c r="G62" s="205"/>
    </row>
    <row r="63" spans="1:7" ht="34.5" customHeight="1">
      <c r="A63" s="390"/>
      <c r="B63" s="201" t="s">
        <v>161</v>
      </c>
      <c r="C63" s="372"/>
      <c r="D63" s="372"/>
      <c r="E63" s="372"/>
      <c r="F63" s="396"/>
      <c r="G63" s="205"/>
    </row>
    <row r="64" spans="1:7" ht="34.5" customHeight="1">
      <c r="A64" s="391"/>
      <c r="B64" s="201" t="s">
        <v>162</v>
      </c>
      <c r="C64" s="372"/>
      <c r="D64" s="372"/>
      <c r="E64" s="372"/>
      <c r="F64" s="397"/>
      <c r="G64" s="205"/>
    </row>
    <row r="65" spans="1:7" hidden="1"/>
    <row r="66" spans="1:7" hidden="1"/>
    <row r="68" spans="1:7" ht="34.5" customHeight="1">
      <c r="A68" s="197"/>
    </row>
    <row r="69" spans="1:7" ht="34.5" customHeight="1">
      <c r="A69" s="406" t="s">
        <v>140</v>
      </c>
      <c r="B69" s="194" t="s">
        <v>141</v>
      </c>
      <c r="C69" s="372" ph="1"/>
      <c r="D69" s="372" ph="1"/>
      <c r="E69" s="372" ph="1"/>
      <c r="F69" s="372" ph="1"/>
      <c r="G69" s="372" ph="1"/>
    </row>
    <row r="70" spans="1:7" ht="34.5" customHeight="1">
      <c r="A70" s="406"/>
      <c r="B70" s="194" t="s">
        <v>142</v>
      </c>
      <c r="C70" s="204"/>
      <c r="D70" s="407" t="s">
        <v>143</v>
      </c>
      <c r="E70" s="408"/>
      <c r="F70" s="408"/>
      <c r="G70" s="409"/>
    </row>
    <row r="71" spans="1:7" ht="34.5" customHeight="1">
      <c r="A71" s="406"/>
      <c r="B71" s="194" t="s">
        <v>144</v>
      </c>
      <c r="C71" s="372"/>
      <c r="D71" s="372"/>
      <c r="E71" s="372"/>
      <c r="F71" s="372"/>
      <c r="G71" s="372"/>
    </row>
    <row r="72" spans="1:7" ht="34.5" customHeight="1">
      <c r="A72" s="406"/>
      <c r="B72" s="194" t="s">
        <v>145</v>
      </c>
      <c r="C72" s="372"/>
      <c r="D72" s="372"/>
      <c r="E72" s="372"/>
      <c r="F72" s="372"/>
      <c r="G72" s="372"/>
    </row>
    <row r="73" spans="1:7" ht="34.5" customHeight="1">
      <c r="A73" s="398" t="s">
        <v>146</v>
      </c>
      <c r="B73" s="195" t="s">
        <v>147</v>
      </c>
      <c r="C73" s="377"/>
      <c r="D73" s="378"/>
      <c r="E73" s="379"/>
      <c r="F73" s="404" t="s">
        <v>148</v>
      </c>
      <c r="G73" s="205"/>
    </row>
    <row r="74" spans="1:7" ht="34.5" customHeight="1">
      <c r="A74" s="398"/>
      <c r="B74" s="195" t="s">
        <v>149</v>
      </c>
      <c r="C74" s="377"/>
      <c r="D74" s="378"/>
      <c r="E74" s="379"/>
      <c r="F74" s="404"/>
      <c r="G74" s="205"/>
    </row>
    <row r="75" spans="1:7" ht="34.5" customHeight="1">
      <c r="A75" s="398"/>
      <c r="B75" s="195" t="s">
        <v>150</v>
      </c>
      <c r="C75" s="377"/>
      <c r="D75" s="378"/>
      <c r="E75" s="379"/>
      <c r="F75" s="404"/>
      <c r="G75" s="205"/>
    </row>
    <row r="76" spans="1:7" ht="34.5" customHeight="1">
      <c r="A76" s="398"/>
      <c r="B76" s="195" t="s">
        <v>151</v>
      </c>
      <c r="C76" s="377"/>
      <c r="D76" s="378"/>
      <c r="E76" s="379"/>
      <c r="F76" s="404"/>
      <c r="G76" s="205"/>
    </row>
    <row r="77" spans="1:7" ht="34.5" customHeight="1">
      <c r="A77" s="399"/>
      <c r="B77" s="195" t="s">
        <v>152</v>
      </c>
      <c r="C77" s="377"/>
      <c r="D77" s="378"/>
      <c r="E77" s="379"/>
      <c r="F77" s="405"/>
      <c r="G77" s="205"/>
    </row>
    <row r="78" spans="1:7" ht="34.5" customHeight="1">
      <c r="A78" s="420" t="s">
        <v>153</v>
      </c>
      <c r="B78" s="194" t="s">
        <v>154</v>
      </c>
      <c r="C78" s="421" t="s">
        <v>155</v>
      </c>
      <c r="D78" s="422"/>
      <c r="E78" s="423"/>
      <c r="F78" s="424" t="s">
        <v>156</v>
      </c>
      <c r="G78" s="196" t="s">
        <v>157</v>
      </c>
    </row>
    <row r="79" spans="1:7" ht="34.5" customHeight="1">
      <c r="A79" s="398"/>
      <c r="B79" s="194" t="s">
        <v>158</v>
      </c>
      <c r="C79" s="372"/>
      <c r="D79" s="372"/>
      <c r="E79" s="372"/>
      <c r="F79" s="404"/>
      <c r="G79" s="205"/>
    </row>
    <row r="80" spans="1:7" ht="34.5" customHeight="1">
      <c r="A80" s="398"/>
      <c r="B80" s="194" t="s">
        <v>159</v>
      </c>
      <c r="C80" s="372"/>
      <c r="D80" s="372"/>
      <c r="E80" s="372"/>
      <c r="F80" s="404"/>
      <c r="G80" s="205"/>
    </row>
    <row r="81" spans="1:7" ht="34.5" customHeight="1">
      <c r="A81" s="398"/>
      <c r="B81" s="194" t="s">
        <v>160</v>
      </c>
      <c r="C81" s="372"/>
      <c r="D81" s="372"/>
      <c r="E81" s="372"/>
      <c r="F81" s="404"/>
      <c r="G81" s="205"/>
    </row>
    <row r="82" spans="1:7" ht="34.5" customHeight="1">
      <c r="A82" s="398"/>
      <c r="B82" s="194" t="s">
        <v>161</v>
      </c>
      <c r="C82" s="372"/>
      <c r="D82" s="372"/>
      <c r="E82" s="372"/>
      <c r="F82" s="404"/>
      <c r="G82" s="205"/>
    </row>
    <row r="83" spans="1:7" ht="34.5" customHeight="1">
      <c r="A83" s="399"/>
      <c r="B83" s="194" t="s">
        <v>162</v>
      </c>
      <c r="C83" s="372"/>
      <c r="D83" s="372"/>
      <c r="E83" s="372"/>
      <c r="F83" s="405"/>
      <c r="G83" s="205"/>
    </row>
    <row r="87" spans="1:7" ht="34.5" customHeight="1">
      <c r="A87" s="400" t="s">
        <v>140</v>
      </c>
      <c r="B87" s="191" t="s">
        <v>141</v>
      </c>
      <c r="C87" s="372" ph="1"/>
      <c r="D87" s="372" ph="1"/>
      <c r="E87" s="372" ph="1"/>
      <c r="F87" s="372" ph="1"/>
      <c r="G87" s="372" ph="1"/>
    </row>
    <row r="88" spans="1:7" ht="34.5" customHeight="1">
      <c r="A88" s="400"/>
      <c r="B88" s="191" t="s">
        <v>142</v>
      </c>
      <c r="C88" s="204"/>
      <c r="D88" s="401" t="s">
        <v>143</v>
      </c>
      <c r="E88" s="402"/>
      <c r="F88" s="402"/>
      <c r="G88" s="403"/>
    </row>
    <row r="89" spans="1:7" ht="34.5" customHeight="1">
      <c r="A89" s="400"/>
      <c r="B89" s="191" t="s">
        <v>144</v>
      </c>
      <c r="C89" s="372"/>
      <c r="D89" s="372"/>
      <c r="E89" s="372"/>
      <c r="F89" s="372"/>
      <c r="G89" s="372"/>
    </row>
    <row r="90" spans="1:7" ht="34.5" customHeight="1">
      <c r="A90" s="400"/>
      <c r="B90" s="191" t="s">
        <v>145</v>
      </c>
      <c r="C90" s="372"/>
      <c r="D90" s="372"/>
      <c r="E90" s="372"/>
      <c r="F90" s="372"/>
      <c r="G90" s="372"/>
    </row>
    <row r="91" spans="1:7" ht="34.5" customHeight="1">
      <c r="A91" s="381" t="s">
        <v>146</v>
      </c>
      <c r="B91" s="192" t="s">
        <v>147</v>
      </c>
      <c r="C91" s="377"/>
      <c r="D91" s="378"/>
      <c r="E91" s="379"/>
      <c r="F91" s="387" t="s">
        <v>148</v>
      </c>
      <c r="G91" s="205"/>
    </row>
    <row r="92" spans="1:7" ht="34.5" customHeight="1">
      <c r="A92" s="381"/>
      <c r="B92" s="192" t="s">
        <v>149</v>
      </c>
      <c r="C92" s="377"/>
      <c r="D92" s="378"/>
      <c r="E92" s="379"/>
      <c r="F92" s="387"/>
      <c r="G92" s="205"/>
    </row>
    <row r="93" spans="1:7" ht="34.5" customHeight="1">
      <c r="A93" s="381"/>
      <c r="B93" s="192" t="s">
        <v>150</v>
      </c>
      <c r="C93" s="377"/>
      <c r="D93" s="378"/>
      <c r="E93" s="379"/>
      <c r="F93" s="387"/>
      <c r="G93" s="205"/>
    </row>
    <row r="94" spans="1:7" ht="34.5" customHeight="1">
      <c r="A94" s="381"/>
      <c r="B94" s="192" t="s">
        <v>151</v>
      </c>
      <c r="C94" s="377"/>
      <c r="D94" s="378"/>
      <c r="E94" s="379"/>
      <c r="F94" s="387"/>
      <c r="G94" s="205"/>
    </row>
    <row r="95" spans="1:7" ht="34.5" customHeight="1">
      <c r="A95" s="382"/>
      <c r="B95" s="192" t="s">
        <v>152</v>
      </c>
      <c r="C95" s="377"/>
      <c r="D95" s="378"/>
      <c r="E95" s="379"/>
      <c r="F95" s="388"/>
      <c r="G95" s="205"/>
    </row>
    <row r="96" spans="1:7" ht="34.5" customHeight="1">
      <c r="A96" s="380" t="s">
        <v>153</v>
      </c>
      <c r="B96" s="191" t="s">
        <v>154</v>
      </c>
      <c r="C96" s="383" t="s">
        <v>155</v>
      </c>
      <c r="D96" s="384"/>
      <c r="E96" s="385"/>
      <c r="F96" s="386" t="s">
        <v>156</v>
      </c>
      <c r="G96" s="193" t="s">
        <v>157</v>
      </c>
    </row>
    <row r="97" spans="1:7" ht="34.5" customHeight="1">
      <c r="A97" s="381"/>
      <c r="B97" s="191" t="s">
        <v>158</v>
      </c>
      <c r="C97" s="372"/>
      <c r="D97" s="372"/>
      <c r="E97" s="372"/>
      <c r="F97" s="387"/>
      <c r="G97" s="205"/>
    </row>
    <row r="98" spans="1:7" ht="34.5" customHeight="1">
      <c r="A98" s="381"/>
      <c r="B98" s="191" t="s">
        <v>159</v>
      </c>
      <c r="C98" s="372"/>
      <c r="D98" s="372"/>
      <c r="E98" s="372"/>
      <c r="F98" s="387"/>
      <c r="G98" s="205"/>
    </row>
    <row r="99" spans="1:7" ht="34.5" customHeight="1">
      <c r="A99" s="381"/>
      <c r="B99" s="191" t="s">
        <v>160</v>
      </c>
      <c r="C99" s="372"/>
      <c r="D99" s="372"/>
      <c r="E99" s="372"/>
      <c r="F99" s="387"/>
      <c r="G99" s="205"/>
    </row>
    <row r="100" spans="1:7" ht="34.5" customHeight="1">
      <c r="A100" s="381"/>
      <c r="B100" s="191" t="s">
        <v>161</v>
      </c>
      <c r="C100" s="372"/>
      <c r="D100" s="372"/>
      <c r="E100" s="372"/>
      <c r="F100" s="387"/>
      <c r="G100" s="205"/>
    </row>
    <row r="101" spans="1:7" ht="34.5" customHeight="1">
      <c r="A101" s="382"/>
      <c r="B101" s="191" t="s">
        <v>162</v>
      </c>
      <c r="C101" s="372"/>
      <c r="D101" s="372"/>
      <c r="E101" s="372"/>
      <c r="F101" s="388"/>
      <c r="G101" s="205"/>
    </row>
    <row r="105" spans="1:7" ht="34.5" customHeight="1">
      <c r="A105" s="373" t="s">
        <v>140</v>
      </c>
      <c r="B105" s="198" t="s">
        <v>141</v>
      </c>
      <c r="C105" s="372" ph="1"/>
      <c r="D105" s="372" ph="1"/>
      <c r="E105" s="372" ph="1"/>
      <c r="F105" s="372" ph="1"/>
      <c r="G105" s="372" ph="1"/>
    </row>
    <row r="106" spans="1:7" ht="34.5" customHeight="1">
      <c r="A106" s="373"/>
      <c r="B106" s="198" t="s">
        <v>142</v>
      </c>
      <c r="C106" s="204"/>
      <c r="D106" s="374" t="s">
        <v>143</v>
      </c>
      <c r="E106" s="375"/>
      <c r="F106" s="375"/>
      <c r="G106" s="376"/>
    </row>
    <row r="107" spans="1:7" ht="34.5" customHeight="1">
      <c r="A107" s="373"/>
      <c r="B107" s="198" t="s">
        <v>144</v>
      </c>
      <c r="C107" s="372"/>
      <c r="D107" s="372"/>
      <c r="E107" s="372"/>
      <c r="F107" s="372"/>
      <c r="G107" s="372"/>
    </row>
    <row r="108" spans="1:7" ht="34.5" customHeight="1">
      <c r="A108" s="373"/>
      <c r="B108" s="198" t="s">
        <v>145</v>
      </c>
      <c r="C108" s="372"/>
      <c r="D108" s="372"/>
      <c r="E108" s="372"/>
      <c r="F108" s="372"/>
      <c r="G108" s="372"/>
    </row>
    <row r="109" spans="1:7" ht="34.5" customHeight="1">
      <c r="A109" s="364" t="s">
        <v>146</v>
      </c>
      <c r="B109" s="199" t="s">
        <v>147</v>
      </c>
      <c r="C109" s="377"/>
      <c r="D109" s="378"/>
      <c r="E109" s="379"/>
      <c r="F109" s="370" t="s">
        <v>148</v>
      </c>
      <c r="G109" s="205"/>
    </row>
    <row r="110" spans="1:7" ht="34.5" customHeight="1">
      <c r="A110" s="364"/>
      <c r="B110" s="199" t="s">
        <v>149</v>
      </c>
      <c r="C110" s="377"/>
      <c r="D110" s="378"/>
      <c r="E110" s="379"/>
      <c r="F110" s="370"/>
      <c r="G110" s="205"/>
    </row>
    <row r="111" spans="1:7" ht="34.5" customHeight="1">
      <c r="A111" s="364"/>
      <c r="B111" s="199" t="s">
        <v>150</v>
      </c>
      <c r="C111" s="377"/>
      <c r="D111" s="378"/>
      <c r="E111" s="379"/>
      <c r="F111" s="370"/>
      <c r="G111" s="205"/>
    </row>
    <row r="112" spans="1:7" ht="34.5" customHeight="1">
      <c r="A112" s="364"/>
      <c r="B112" s="199" t="s">
        <v>151</v>
      </c>
      <c r="C112" s="377"/>
      <c r="D112" s="378"/>
      <c r="E112" s="379"/>
      <c r="F112" s="370"/>
      <c r="G112" s="205"/>
    </row>
    <row r="113" spans="1:7" ht="34.5" customHeight="1">
      <c r="A113" s="365"/>
      <c r="B113" s="199" t="s">
        <v>152</v>
      </c>
      <c r="C113" s="377"/>
      <c r="D113" s="378"/>
      <c r="E113" s="379"/>
      <c r="F113" s="371"/>
      <c r="G113" s="205"/>
    </row>
    <row r="114" spans="1:7" ht="34.5" customHeight="1">
      <c r="A114" s="363" t="s">
        <v>153</v>
      </c>
      <c r="B114" s="198" t="s">
        <v>154</v>
      </c>
      <c r="C114" s="366" t="s">
        <v>155</v>
      </c>
      <c r="D114" s="367"/>
      <c r="E114" s="368"/>
      <c r="F114" s="369" t="s">
        <v>156</v>
      </c>
      <c r="G114" s="200" t="s">
        <v>157</v>
      </c>
    </row>
    <row r="115" spans="1:7" ht="34.5" customHeight="1">
      <c r="A115" s="364"/>
      <c r="B115" s="198" t="s">
        <v>158</v>
      </c>
      <c r="C115" s="372"/>
      <c r="D115" s="372"/>
      <c r="E115" s="372"/>
      <c r="F115" s="370"/>
      <c r="G115" s="205"/>
    </row>
    <row r="116" spans="1:7" ht="34.5" customHeight="1">
      <c r="A116" s="364"/>
      <c r="B116" s="198" t="s">
        <v>159</v>
      </c>
      <c r="C116" s="372"/>
      <c r="D116" s="372"/>
      <c r="E116" s="372"/>
      <c r="F116" s="370"/>
      <c r="G116" s="205"/>
    </row>
    <row r="117" spans="1:7" ht="34.5" customHeight="1">
      <c r="A117" s="364"/>
      <c r="B117" s="198" t="s">
        <v>160</v>
      </c>
      <c r="C117" s="372"/>
      <c r="D117" s="372"/>
      <c r="E117" s="372"/>
      <c r="F117" s="370"/>
      <c r="G117" s="205"/>
    </row>
    <row r="118" spans="1:7" ht="34.5" customHeight="1">
      <c r="A118" s="364"/>
      <c r="B118" s="198" t="s">
        <v>161</v>
      </c>
      <c r="C118" s="372"/>
      <c r="D118" s="372"/>
      <c r="E118" s="372"/>
      <c r="F118" s="370"/>
      <c r="G118" s="205"/>
    </row>
    <row r="119" spans="1:7" ht="34.5" customHeight="1">
      <c r="A119" s="365"/>
      <c r="B119" s="198" t="s">
        <v>162</v>
      </c>
      <c r="C119" s="372"/>
      <c r="D119" s="372"/>
      <c r="E119" s="372"/>
      <c r="F119" s="371"/>
      <c r="G119" s="205"/>
    </row>
  </sheetData>
  <sheetProtection selectLockedCells="1"/>
  <mergeCells count="122">
    <mergeCell ref="A33:A34"/>
    <mergeCell ref="C15:G15"/>
    <mergeCell ref="C16:G16"/>
    <mergeCell ref="C17:G17"/>
    <mergeCell ref="C18:G18"/>
    <mergeCell ref="A15:A30"/>
    <mergeCell ref="A6:A14"/>
    <mergeCell ref="C39:G39"/>
    <mergeCell ref="C41:G41"/>
    <mergeCell ref="C11:G11"/>
    <mergeCell ref="E33:G33"/>
    <mergeCell ref="E34:G34"/>
    <mergeCell ref="E35:G35"/>
    <mergeCell ref="C40:G40"/>
    <mergeCell ref="C28:G28"/>
    <mergeCell ref="E25:G25"/>
    <mergeCell ref="E26:G26"/>
    <mergeCell ref="E27:G27"/>
    <mergeCell ref="A32:G32"/>
    <mergeCell ref="C30:G30"/>
    <mergeCell ref="C6:G6"/>
    <mergeCell ref="C7:G7"/>
    <mergeCell ref="C8:G8"/>
    <mergeCell ref="C9:G9"/>
    <mergeCell ref="C10:G10"/>
    <mergeCell ref="C12:G12"/>
    <mergeCell ref="C13:G13"/>
    <mergeCell ref="C14:G14"/>
    <mergeCell ref="C19:G19"/>
    <mergeCell ref="C21:G21"/>
    <mergeCell ref="C22:G22"/>
    <mergeCell ref="C29:G29"/>
    <mergeCell ref="C20:G20"/>
    <mergeCell ref="C23:G23"/>
    <mergeCell ref="C24:G24"/>
    <mergeCell ref="C92:E92"/>
    <mergeCell ref="C93:E93"/>
    <mergeCell ref="C94:E94"/>
    <mergeCell ref="C95:E95"/>
    <mergeCell ref="C43:G43"/>
    <mergeCell ref="C37:G37"/>
    <mergeCell ref="A38:G38"/>
    <mergeCell ref="C44:G44"/>
    <mergeCell ref="A39:A44"/>
    <mergeCell ref="A37:B37"/>
    <mergeCell ref="C42:G42"/>
    <mergeCell ref="C50:G50"/>
    <mergeCell ref="C52:G52"/>
    <mergeCell ref="C53:G53"/>
    <mergeCell ref="D51:G51"/>
    <mergeCell ref="C54:E54"/>
    <mergeCell ref="C55:E55"/>
    <mergeCell ref="A78:A83"/>
    <mergeCell ref="C78:E78"/>
    <mergeCell ref="F78:F83"/>
    <mergeCell ref="C79:E79"/>
    <mergeCell ref="C80:E80"/>
    <mergeCell ref="C81:E81"/>
    <mergeCell ref="A50:A53"/>
    <mergeCell ref="C82:E82"/>
    <mergeCell ref="C83:E83"/>
    <mergeCell ref="F73:F77"/>
    <mergeCell ref="C77:E77"/>
    <mergeCell ref="A54:A58"/>
    <mergeCell ref="F54:F58"/>
    <mergeCell ref="A69:A72"/>
    <mergeCell ref="C69:G69"/>
    <mergeCell ref="D70:G70"/>
    <mergeCell ref="C71:G71"/>
    <mergeCell ref="C72:G72"/>
    <mergeCell ref="C60:E60"/>
    <mergeCell ref="C61:E61"/>
    <mergeCell ref="C62:E62"/>
    <mergeCell ref="C63:E63"/>
    <mergeCell ref="C64:E64"/>
    <mergeCell ref="C56:E56"/>
    <mergeCell ref="C57:E57"/>
    <mergeCell ref="C58:E58"/>
    <mergeCell ref="A96:A101"/>
    <mergeCell ref="C96:E96"/>
    <mergeCell ref="F96:F101"/>
    <mergeCell ref="C97:E97"/>
    <mergeCell ref="C98:E98"/>
    <mergeCell ref="C99:E99"/>
    <mergeCell ref="C100:E100"/>
    <mergeCell ref="C101:E101"/>
    <mergeCell ref="A59:A64"/>
    <mergeCell ref="C59:E59"/>
    <mergeCell ref="F59:F64"/>
    <mergeCell ref="A73:A77"/>
    <mergeCell ref="C73:E73"/>
    <mergeCell ref="C74:E74"/>
    <mergeCell ref="C75:E75"/>
    <mergeCell ref="C76:E76"/>
    <mergeCell ref="A87:A90"/>
    <mergeCell ref="C87:G87"/>
    <mergeCell ref="D88:G88"/>
    <mergeCell ref="C89:G89"/>
    <mergeCell ref="C90:G90"/>
    <mergeCell ref="A91:A95"/>
    <mergeCell ref="C91:E91"/>
    <mergeCell ref="F91:F95"/>
    <mergeCell ref="A114:A119"/>
    <mergeCell ref="C114:E114"/>
    <mergeCell ref="F114:F119"/>
    <mergeCell ref="C115:E115"/>
    <mergeCell ref="C116:E116"/>
    <mergeCell ref="C117:E117"/>
    <mergeCell ref="C118:E118"/>
    <mergeCell ref="C119:E119"/>
    <mergeCell ref="A105:A108"/>
    <mergeCell ref="C105:G105"/>
    <mergeCell ref="D106:G106"/>
    <mergeCell ref="C107:G107"/>
    <mergeCell ref="C108:G108"/>
    <mergeCell ref="A109:A113"/>
    <mergeCell ref="C109:E109"/>
    <mergeCell ref="F109:F113"/>
    <mergeCell ref="C110:E110"/>
    <mergeCell ref="C111:E111"/>
    <mergeCell ref="C112:E112"/>
    <mergeCell ref="C113:E113"/>
  </mergeCells>
  <phoneticPr fontId="4"/>
  <dataValidations count="5">
    <dataValidation type="list" errorStyle="warning" allowBlank="1" showInputMessage="1" showErrorMessage="1" error="この項目はユーザーによって制限がかけられています。ただし、以下項目については、加筆することができます。_x000a_・「全員加入」の場合の保険の加入期間数_x000a_・「その他」のカッコ内" sqref="C33:C36" xr:uid="{00000000-0002-0000-0100-000000000000}">
      <formula1>"全員加入,その他"</formula1>
    </dataValidation>
    <dataValidation type="list" allowBlank="1" showInputMessage="1" showErrorMessage="1" sqref="C37" xr:uid="{00000000-0002-0000-0100-000001000000}">
      <formula1>"NEALホームページでの情報公開をおこなう,NEALホームページでの情報公開をおこなわない"</formula1>
    </dataValidation>
    <dataValidation type="list" allowBlank="1" showInputMessage="1" showErrorMessage="1" sqref="C29" xr:uid="{00000000-0002-0000-0100-000002000000}">
      <formula1>"部分履修可能,部分履修不可,その他（　　　　　　　　　）"</formula1>
    </dataValidation>
    <dataValidation type="list" allowBlank="1" showInputMessage="1" showErrorMessage="1" sqref="C30:G31" xr:uid="{00000000-0002-0000-0100-000003000000}">
      <formula1>"更新講習受講可能,更新講習受講不可,その他（　　　　　　　　　）"</formula1>
    </dataValidation>
    <dataValidation type="list" allowBlank="1" showInputMessage="1" showErrorMessage="1" sqref="C19:G19" xr:uid="{00000000-0002-0000-0100-000004000000}">
      <formula1>指導者種別新規用</formula1>
    </dataValidation>
  </dataValidations>
  <pageMargins left="0.70866141732283472" right="0.70866141732283472" top="0.74803149606299213" bottom="0.74803149606299213" header="0.31496062992125984" footer="0.31496062992125984"/>
  <pageSetup paperSize="9" scale="37" orientation="portrait" r:id="rId1"/>
  <headerFooter>
    <oddHeader>&amp;R①基本情報設定</oddHeader>
    <oddFooter>&amp;C１</odd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U181"/>
  <sheetViews>
    <sheetView showZeros="0" zoomScale="85" zoomScaleNormal="85" zoomScaleSheetLayoutView="70" workbookViewId="0">
      <selection activeCell="F37" sqref="F37"/>
    </sheetView>
  </sheetViews>
  <sheetFormatPr defaultRowHeight="13.5"/>
  <cols>
    <col min="1" max="1" width="21.125" style="18" customWidth="1"/>
    <col min="2" max="2" width="10.25" style="18" customWidth="1"/>
    <col min="3" max="3" width="11" style="18" customWidth="1"/>
    <col min="4" max="4" width="13.625" style="18" customWidth="1"/>
    <col min="5" max="5" width="14.125" style="18" customWidth="1"/>
    <col min="6" max="6" width="14.375" style="18" customWidth="1"/>
    <col min="7" max="7" width="10.625" style="18" customWidth="1"/>
    <col min="8" max="8" width="14.125" style="18" customWidth="1"/>
    <col min="9" max="9" width="12.625" style="18" customWidth="1"/>
    <col min="10" max="10" width="9.875" style="18" customWidth="1"/>
    <col min="11" max="11" width="12.25" style="18" bestFit="1" customWidth="1"/>
    <col min="12" max="16" width="9" style="19"/>
    <col min="17" max="16384" width="9" style="18"/>
  </cols>
  <sheetData>
    <row r="1" spans="1:21" ht="18.75">
      <c r="I1" s="83"/>
    </row>
    <row r="2" spans="1:21" ht="16.5" customHeight="1">
      <c r="A2" s="495" t="s">
        <v>163</v>
      </c>
      <c r="B2" s="496"/>
      <c r="C2" s="496"/>
      <c r="D2" s="496"/>
      <c r="E2" s="496"/>
      <c r="F2" s="496"/>
      <c r="G2" s="496"/>
      <c r="H2" s="496"/>
      <c r="I2" s="496"/>
      <c r="J2" s="18" t="s">
        <v>164</v>
      </c>
      <c r="N2"/>
      <c r="O2"/>
      <c r="P2"/>
      <c r="Q2"/>
      <c r="R2"/>
      <c r="S2"/>
      <c r="T2"/>
      <c r="U2" s="62"/>
    </row>
    <row r="3" spans="1:21" ht="24" customHeight="1">
      <c r="A3" s="496"/>
      <c r="B3" s="496"/>
      <c r="C3" s="496"/>
      <c r="D3" s="496"/>
      <c r="E3" s="496"/>
      <c r="F3" s="496"/>
      <c r="G3" s="496"/>
      <c r="H3" s="496"/>
      <c r="I3" s="496"/>
      <c r="J3" s="20">
        <f>IF(COUNTIF(J5:J80,"入力漏れ"),COUNTIF(J5:J80,"入力漏れ"),"0")</f>
        <v>9</v>
      </c>
      <c r="K3" s="18" t="s">
        <v>165</v>
      </c>
      <c r="N3"/>
      <c r="O3" s="63"/>
      <c r="P3"/>
      <c r="Q3"/>
      <c r="R3"/>
      <c r="S3"/>
      <c r="T3"/>
      <c r="U3" s="62"/>
    </row>
    <row r="4" spans="1:21" ht="15" customHeight="1" thickBot="1">
      <c r="A4" s="84"/>
      <c r="B4" s="84"/>
      <c r="C4" s="84"/>
      <c r="D4" s="84"/>
      <c r="E4" s="84"/>
      <c r="F4" s="84"/>
      <c r="G4" s="84"/>
      <c r="H4" s="68"/>
      <c r="I4" s="68"/>
      <c r="J4" s="20"/>
      <c r="N4"/>
      <c r="O4" s="63"/>
      <c r="P4"/>
      <c r="Q4"/>
      <c r="R4"/>
      <c r="S4"/>
      <c r="T4"/>
      <c r="U4" s="62"/>
    </row>
    <row r="5" spans="1:21" s="64" customFormat="1" ht="18" customHeight="1" thickBot="1">
      <c r="A5" s="497"/>
      <c r="B5" s="497"/>
      <c r="C5" s="497"/>
      <c r="D5" s="497"/>
      <c r="E5" s="497"/>
      <c r="F5" s="72" t="s">
        <v>166</v>
      </c>
      <c r="G5" s="498"/>
      <c r="H5" s="498"/>
      <c r="I5" s="499"/>
      <c r="J5" s="21" t="str">
        <f>IF(OR(ISBLANK(G5)),"入力漏れ","")</f>
        <v>入力漏れ</v>
      </c>
      <c r="K5" s="21"/>
      <c r="N5"/>
      <c r="O5" s="63"/>
      <c r="P5"/>
      <c r="Q5"/>
      <c r="R5"/>
      <c r="S5"/>
      <c r="T5"/>
      <c r="U5" s="62"/>
    </row>
    <row r="6" spans="1:21" ht="18" customHeight="1">
      <c r="A6" s="500" t="s">
        <v>167</v>
      </c>
      <c r="B6" s="501"/>
      <c r="C6" s="501"/>
      <c r="D6" s="501"/>
      <c r="E6" s="501"/>
      <c r="F6" s="501"/>
      <c r="G6" s="502"/>
      <c r="H6" s="502"/>
      <c r="I6" s="503"/>
      <c r="J6" s="21"/>
      <c r="K6" s="16"/>
      <c r="N6" s="63"/>
      <c r="O6"/>
      <c r="P6"/>
      <c r="Q6"/>
      <c r="R6"/>
      <c r="S6"/>
      <c r="T6"/>
      <c r="U6" s="62"/>
    </row>
    <row r="7" spans="1:21" ht="16.5" customHeight="1">
      <c r="A7" s="260" t="s">
        <v>168</v>
      </c>
      <c r="B7" s="504">
        <f>①基本情報!C6</f>
        <v>0</v>
      </c>
      <c r="C7" s="504"/>
      <c r="D7" s="504"/>
      <c r="E7" s="504"/>
      <c r="F7" s="504"/>
      <c r="G7" s="487" t="s">
        <v>169</v>
      </c>
      <c r="H7" s="488"/>
      <c r="I7" s="66">
        <f>①基本情報!C7</f>
        <v>0</v>
      </c>
      <c r="J7" s="21" t="str">
        <f>IF(OR(ISBLANK(B7),ISBLANK(I7)),"入力漏れ","")</f>
        <v/>
      </c>
      <c r="K7" s="471" t="s">
        <v>170</v>
      </c>
      <c r="L7" s="471"/>
      <c r="M7" s="471"/>
      <c r="N7" s="471"/>
      <c r="O7" s="471"/>
      <c r="P7" s="471"/>
      <c r="Q7" s="471"/>
      <c r="U7" s="62"/>
    </row>
    <row r="8" spans="1:21" ht="16.5" customHeight="1">
      <c r="A8" s="261"/>
      <c r="B8" s="487" t="s">
        <v>171</v>
      </c>
      <c r="C8" s="505"/>
      <c r="D8" s="488"/>
      <c r="E8" s="487" t="s">
        <v>172</v>
      </c>
      <c r="F8" s="506"/>
      <c r="G8" s="507"/>
      <c r="H8" s="489" t="s">
        <v>173</v>
      </c>
      <c r="I8" s="508"/>
      <c r="J8" s="21"/>
      <c r="K8" s="471"/>
      <c r="L8" s="471"/>
      <c r="M8" s="471"/>
      <c r="N8" s="471"/>
      <c r="O8" s="471"/>
      <c r="P8" s="471"/>
      <c r="Q8" s="471"/>
      <c r="U8" s="62"/>
    </row>
    <row r="9" spans="1:21" ht="19.5" customHeight="1">
      <c r="A9" s="262" t="s" ph="1">
        <v>174</v>
      </c>
      <c r="B9" s="477">
        <f>①基本情報!C15</f>
        <v>0</v>
      </c>
      <c r="C9" s="478"/>
      <c r="D9" s="478"/>
      <c r="E9" s="479">
        <f>①基本情報!C17</f>
        <v>0</v>
      </c>
      <c r="F9" s="480"/>
      <c r="G9" s="480"/>
      <c r="H9" s="481">
        <f>①基本情報!C18</f>
        <v>0</v>
      </c>
      <c r="I9" s="482" ph="1"/>
      <c r="J9" s="21" t="str">
        <f>IF(OR(ISBLANK(B9),ISBLANK(E9),ISBLANK(H9)),"入力漏れ","")</f>
        <v/>
      </c>
      <c r="K9" s="170" t="s">
        <v>175</v>
      </c>
      <c r="L9" s="170"/>
      <c r="M9" s="170"/>
      <c r="N9" s="99"/>
      <c r="O9" s="99"/>
      <c r="P9" s="99"/>
      <c r="Q9" s="171"/>
      <c r="R9" s="99"/>
      <c r="S9" s="99"/>
      <c r="U9" s="62"/>
    </row>
    <row r="10" spans="1:21" ht="29.25" customHeight="1">
      <c r="A10" s="519" t="s">
        <v>176</v>
      </c>
      <c r="B10" s="263" t="s">
        <v>177</v>
      </c>
      <c r="C10" s="67">
        <f>①基本情報!C8</f>
        <v>0</v>
      </c>
      <c r="D10" s="264" t="s">
        <v>178</v>
      </c>
      <c r="E10" s="67">
        <f>①基本情報!C9</f>
        <v>0</v>
      </c>
      <c r="F10" s="85">
        <f>①基本情報!C10</f>
        <v>0</v>
      </c>
      <c r="G10" s="525">
        <f>①基本情報!C11</f>
        <v>0</v>
      </c>
      <c r="H10" s="526"/>
      <c r="I10" s="527"/>
      <c r="J10" s="21" t="str">
        <f>IF(OR(ISBLANK(C10),ISBLANK(E10),ISBLANK(F10),ISBLANK(G10)),"入力漏れ","")</f>
        <v/>
      </c>
      <c r="K10" s="172"/>
      <c r="L10" s="173" t="s">
        <v>179</v>
      </c>
      <c r="M10" s="99"/>
      <c r="N10" s="99"/>
      <c r="O10" s="171"/>
      <c r="P10" s="99"/>
      <c r="Q10" s="99"/>
      <c r="R10" s="99"/>
      <c r="S10" s="99"/>
      <c r="U10" s="62"/>
    </row>
    <row r="11" spans="1:21" ht="16.5" customHeight="1" thickBot="1">
      <c r="A11" s="520"/>
      <c r="B11" s="265" t="s">
        <v>180</v>
      </c>
      <c r="C11" s="509">
        <f>①基本情報!C12</f>
        <v>0</v>
      </c>
      <c r="D11" s="509"/>
      <c r="E11" s="510"/>
      <c r="F11" s="266" t="s">
        <v>181</v>
      </c>
      <c r="G11" s="511">
        <f>①基本情報!C13</f>
        <v>0</v>
      </c>
      <c r="H11" s="512"/>
      <c r="I11" s="512"/>
      <c r="J11" s="21" t="str">
        <f>IF(OR(ISBLANK(C11),ISBLANK(G11)),"入力漏れ","")</f>
        <v/>
      </c>
      <c r="K11" s="174"/>
      <c r="L11" s="63"/>
      <c r="M11" s="99"/>
      <c r="N11" s="99"/>
      <c r="O11" s="171"/>
      <c r="P11" s="99"/>
      <c r="Q11" s="99"/>
      <c r="R11" s="99"/>
      <c r="S11" s="99"/>
      <c r="U11" s="62"/>
    </row>
    <row r="12" spans="1:21" ht="16.5" customHeight="1" thickBot="1">
      <c r="A12" s="521"/>
      <c r="B12" s="265" t="s">
        <v>103</v>
      </c>
      <c r="C12" s="522">
        <f>①基本情報!C14</f>
        <v>0</v>
      </c>
      <c r="D12" s="523"/>
      <c r="E12" s="523"/>
      <c r="F12" s="523"/>
      <c r="G12" s="523"/>
      <c r="H12" s="523"/>
      <c r="I12" s="524"/>
      <c r="J12" s="21" t="str">
        <f>IF(OR(ISBLANK(C12)),"入力漏れ","")</f>
        <v/>
      </c>
      <c r="K12" s="286"/>
      <c r="L12" t="s">
        <v>182</v>
      </c>
      <c r="M12" s="99"/>
      <c r="N12" s="99"/>
      <c r="O12" s="171"/>
      <c r="P12" s="99"/>
      <c r="Q12"/>
      <c r="R12"/>
      <c r="S12" s="99"/>
      <c r="U12" s="62"/>
    </row>
    <row r="13" spans="1:21">
      <c r="A13" s="27"/>
      <c r="B13" s="27"/>
      <c r="C13" s="37"/>
      <c r="D13" s="37"/>
      <c r="E13" s="38"/>
      <c r="F13" s="38"/>
      <c r="G13" s="38"/>
      <c r="H13" s="27"/>
      <c r="I13" s="27"/>
      <c r="K13"/>
      <c r="L13"/>
      <c r="M13" s="99"/>
      <c r="N13" s="99"/>
      <c r="O13" s="171"/>
      <c r="P13" s="99"/>
      <c r="Q13"/>
      <c r="R13"/>
      <c r="S13" s="99"/>
    </row>
    <row r="14" spans="1:21" ht="16.5" customHeight="1" thickBot="1">
      <c r="A14" s="500" t="s">
        <v>183</v>
      </c>
      <c r="B14" s="501"/>
      <c r="C14" s="501"/>
      <c r="D14" s="501"/>
      <c r="E14" s="502"/>
      <c r="F14" s="501"/>
      <c r="G14" s="501"/>
      <c r="H14" s="501"/>
      <c r="I14" s="513"/>
      <c r="J14" s="22"/>
      <c r="K14" s="23"/>
      <c r="N14"/>
      <c r="O14"/>
      <c r="P14"/>
      <c r="Q14"/>
      <c r="R14"/>
      <c r="S14"/>
      <c r="T14"/>
    </row>
    <row r="15" spans="1:21" ht="16.5" customHeight="1">
      <c r="A15" s="514" t="s">
        <v>184</v>
      </c>
      <c r="B15" s="515"/>
      <c r="C15" s="516">
        <f>①基本情報!C19</f>
        <v>0</v>
      </c>
      <c r="D15" s="517"/>
      <c r="E15" s="517"/>
      <c r="F15" s="517"/>
      <c r="G15" s="517"/>
      <c r="H15" s="518"/>
      <c r="I15" s="24"/>
      <c r="J15" s="21" t="str">
        <f>IF(OR(ISBLANK(C15)),"入力漏れ","")</f>
        <v/>
      </c>
      <c r="K15" s="22"/>
    </row>
    <row r="16" spans="1:21" ht="20.25" customHeight="1">
      <c r="A16" s="261" t="s">
        <v>185</v>
      </c>
      <c r="B16" s="528">
        <f>①基本情報!C20</f>
        <v>0</v>
      </c>
      <c r="C16" s="529"/>
      <c r="D16" s="529"/>
      <c r="E16" s="529"/>
      <c r="F16" s="529"/>
      <c r="G16" s="529"/>
      <c r="H16" s="529"/>
      <c r="I16" s="530"/>
      <c r="J16" s="21" t="str">
        <f>IF(OR(ISBLANK(B16)),"入力漏れ","")</f>
        <v/>
      </c>
      <c r="K16" s="25"/>
    </row>
    <row r="17" spans="1:11" ht="18" customHeight="1">
      <c r="A17" s="494" t="s">
        <v>186</v>
      </c>
      <c r="B17" s="543" t="s">
        <v>187</v>
      </c>
      <c r="C17" s="543"/>
      <c r="D17" s="475">
        <f>①基本情報!C21</f>
        <v>0</v>
      </c>
      <c r="E17" s="475"/>
      <c r="F17" s="475"/>
      <c r="G17" s="475"/>
      <c r="H17" s="475"/>
      <c r="I17" s="476"/>
      <c r="J17" s="21" t="str">
        <f>IF(OR(ISBLANK(D17)),"入力漏れ","")</f>
        <v/>
      </c>
    </row>
    <row r="18" spans="1:11" ht="16.5" customHeight="1">
      <c r="A18" s="540"/>
      <c r="B18" s="487" t="s">
        <v>188</v>
      </c>
      <c r="C18" s="488"/>
      <c r="D18" s="475">
        <f>①基本情報!C22</f>
        <v>0</v>
      </c>
      <c r="E18" s="475"/>
      <c r="F18" s="475"/>
      <c r="G18" s="475"/>
      <c r="H18" s="475"/>
      <c r="I18" s="476"/>
      <c r="J18" s="21" t="str">
        <f>IF(OR(ISBLANK(D18)),"入力漏れ","")</f>
        <v/>
      </c>
    </row>
    <row r="19" spans="1:11" ht="22.5" customHeight="1">
      <c r="A19" s="261" t="s">
        <v>189</v>
      </c>
      <c r="B19" s="267" t="s">
        <v>190</v>
      </c>
      <c r="C19" s="531">
        <f>①基本情報!C23</f>
        <v>0</v>
      </c>
      <c r="D19" s="532"/>
      <c r="E19" s="533"/>
      <c r="F19" s="534" t="s">
        <v>191</v>
      </c>
      <c r="G19" s="534"/>
      <c r="H19" s="535">
        <f>①基本情報!C24</f>
        <v>0</v>
      </c>
      <c r="I19" s="536"/>
      <c r="J19" s="21" t="str">
        <f>IF(OR(ISBLANK(C19),ISBLANK(H19)),"入力漏れ","")</f>
        <v/>
      </c>
    </row>
    <row r="20" spans="1:11" ht="16.5" customHeight="1">
      <c r="A20" s="487" t="s">
        <v>192</v>
      </c>
      <c r="B20" s="505"/>
      <c r="C20" s="505"/>
      <c r="D20" s="505"/>
      <c r="E20" s="505"/>
      <c r="F20" s="505"/>
      <c r="G20" s="505"/>
      <c r="H20" s="505"/>
      <c r="I20" s="488"/>
      <c r="J20" s="22"/>
    </row>
    <row r="21" spans="1:11" ht="18" customHeight="1">
      <c r="A21" s="268"/>
      <c r="B21" s="487" t="s">
        <v>193</v>
      </c>
      <c r="C21" s="505"/>
      <c r="D21" s="505"/>
      <c r="E21" s="505"/>
      <c r="F21" s="488"/>
      <c r="G21" s="487" t="s">
        <v>194</v>
      </c>
      <c r="H21" s="505"/>
      <c r="I21" s="488"/>
      <c r="J21" s="16"/>
    </row>
    <row r="22" spans="1:11" s="18" customFormat="1" ht="16.5" customHeight="1">
      <c r="A22" s="268">
        <v>1</v>
      </c>
      <c r="B22" s="472"/>
      <c r="C22" s="473"/>
      <c r="D22" s="473"/>
      <c r="E22" s="473"/>
      <c r="F22" s="474"/>
      <c r="G22" s="472"/>
      <c r="H22" s="473"/>
      <c r="I22" s="474"/>
      <c r="J22" s="22"/>
      <c r="K22" s="22"/>
    </row>
    <row r="23" spans="1:11" s="18" customFormat="1" ht="16.5" customHeight="1">
      <c r="A23" s="268">
        <v>2</v>
      </c>
      <c r="B23" s="472"/>
      <c r="C23" s="473"/>
      <c r="D23" s="473"/>
      <c r="E23" s="473"/>
      <c r="F23" s="474"/>
      <c r="G23" s="472"/>
      <c r="H23" s="473"/>
      <c r="I23" s="474"/>
      <c r="J23" s="26"/>
      <c r="K23" s="26"/>
    </row>
    <row r="24" spans="1:11" s="18" customFormat="1" ht="16.5" customHeight="1">
      <c r="A24" s="268">
        <v>3</v>
      </c>
      <c r="B24" s="472"/>
      <c r="C24" s="473"/>
      <c r="D24" s="473"/>
      <c r="E24" s="473"/>
      <c r="F24" s="474"/>
      <c r="G24" s="472"/>
      <c r="H24" s="473"/>
      <c r="I24" s="474"/>
      <c r="J24" s="26"/>
      <c r="K24" s="26"/>
    </row>
    <row r="25" spans="1:11" s="18" customFormat="1" ht="16.5" customHeight="1">
      <c r="A25" s="487" t="s">
        <v>195</v>
      </c>
      <c r="B25" s="488"/>
      <c r="C25" s="489" t="s">
        <v>196</v>
      </c>
      <c r="D25" s="490"/>
      <c r="E25" s="489" t="s">
        <v>197</v>
      </c>
      <c r="F25" s="551"/>
      <c r="G25" s="551"/>
      <c r="H25" s="551"/>
      <c r="I25" s="490"/>
      <c r="J25" s="22"/>
      <c r="K25" s="22"/>
    </row>
    <row r="26" spans="1:11" ht="17.25" customHeight="1">
      <c r="A26" s="65">
        <f>①基本情報!C25</f>
        <v>0</v>
      </c>
      <c r="B26" s="270" t="s">
        <v>198</v>
      </c>
      <c r="C26" s="86">
        <f>①基本情報!C26</f>
        <v>0</v>
      </c>
      <c r="D26" s="269" t="s">
        <v>118</v>
      </c>
      <c r="E26" s="491" t="str">
        <f>①基本情報!C27&amp;"円　"&amp;①基本情報!C28</f>
        <v>円　</v>
      </c>
      <c r="F26" s="492"/>
      <c r="G26" s="492"/>
      <c r="H26" s="492"/>
      <c r="I26" s="493"/>
      <c r="J26" s="21" t="str">
        <f>IF(OR(ISBLANK(A26),ISBLANK(C26)),"入力漏れ","")</f>
        <v/>
      </c>
      <c r="K26" s="16"/>
    </row>
    <row r="27" spans="1:11" ht="17.25" customHeight="1" thickBot="1">
      <c r="A27" s="447" t="s">
        <v>199</v>
      </c>
      <c r="B27" s="494" t="s">
        <v>122</v>
      </c>
      <c r="C27" s="494"/>
      <c r="D27" s="494"/>
      <c r="E27" s="494"/>
      <c r="F27" s="537" t="b">
        <f>IF(C15="自然体験活動上級指導者（インストラクター）養成講習","指導者資格更新講習としての「自然体験活動の安全管理」科目のみの受講",IF(C15="自然体験活動総括指導者（コーディネーター）養成講習","指導者資格更新講習としての「自然体験活動の安全管理」科目のみの受講"))</f>
        <v>0</v>
      </c>
      <c r="G27" s="538"/>
      <c r="H27" s="538"/>
      <c r="I27" s="539"/>
      <c r="K27" s="16"/>
    </row>
    <row r="28" spans="1:11" ht="17.25" customHeight="1" thickBot="1">
      <c r="A28" s="448"/>
      <c r="B28" s="444">
        <f>①基本情報!C29</f>
        <v>0</v>
      </c>
      <c r="C28" s="445"/>
      <c r="D28" s="445"/>
      <c r="E28" s="446"/>
      <c r="F28" s="444">
        <f>①基本情報!C30</f>
        <v>0</v>
      </c>
      <c r="G28" s="445"/>
      <c r="H28" s="445"/>
      <c r="I28" s="446"/>
      <c r="J28" s="21" t="str">
        <f>IF(F27="指導者資格更新講習としての「自然体験活動の安全管理」科目のみの受講",IF(OR(ISBLANK(B28),ISBLANK(F28)),"","入力漏れ"),"")</f>
        <v/>
      </c>
      <c r="K28" s="16"/>
    </row>
    <row r="29" spans="1:11">
      <c r="A29" s="27"/>
      <c r="B29" s="27"/>
      <c r="C29" s="37"/>
      <c r="D29" s="37"/>
      <c r="E29" s="38"/>
      <c r="F29" s="38"/>
      <c r="G29" s="38"/>
      <c r="H29" s="27"/>
      <c r="I29" s="27"/>
    </row>
    <row r="30" spans="1:11" s="18" customFormat="1" ht="16.5" customHeight="1" thickBot="1">
      <c r="A30" s="14" t="s">
        <v>200</v>
      </c>
      <c r="B30" s="15"/>
      <c r="C30" s="15"/>
      <c r="D30" s="15"/>
      <c r="E30" s="15"/>
      <c r="F30" s="15"/>
      <c r="G30" s="15"/>
      <c r="H30" s="27"/>
      <c r="I30" s="28"/>
      <c r="J30" s="29"/>
      <c r="K30" s="29"/>
    </row>
    <row r="31" spans="1:11" ht="16.5" customHeight="1" thickTop="1" thickBot="1">
      <c r="A31" s="30"/>
      <c r="B31" s="31"/>
      <c r="C31" s="69"/>
      <c r="F31" s="32" t="s">
        <v>201</v>
      </c>
      <c r="G31" s="33">
        <f>IF(ISERROR(E54+E58+E62+E35+E38+E42+E46+E50+E66),"",E54+E58+E62+E35+E38+E42+E46+E50+E66)</f>
        <v>0</v>
      </c>
      <c r="H31" s="34" t="s">
        <v>202</v>
      </c>
      <c r="I31" s="35" t="str">
        <f>IF(ISERROR(I53+I57+I61+I34+I37+I41+I45+I49+I65),"",I53+I57+I61+I34+I37+I41+I45+I49+I65)</f>
        <v/>
      </c>
    </row>
    <row r="32" spans="1:11" ht="21" customHeight="1" thickTop="1">
      <c r="A32" s="544" t="s">
        <v>203</v>
      </c>
      <c r="B32" s="545"/>
      <c r="C32" s="544" t="s">
        <v>204</v>
      </c>
      <c r="D32" s="550"/>
      <c r="E32" s="271" t="s">
        <v>205</v>
      </c>
      <c r="F32" s="547" t="s">
        <v>206</v>
      </c>
      <c r="G32" s="548"/>
      <c r="H32" s="549"/>
      <c r="I32" s="272" t="s">
        <v>207</v>
      </c>
      <c r="J32" s="27"/>
    </row>
    <row r="33" spans="1:11" ht="24.75" customHeight="1">
      <c r="A33" s="485"/>
      <c r="B33" s="546"/>
      <c r="C33" s="485" t="s">
        <v>208</v>
      </c>
      <c r="D33" s="486"/>
      <c r="E33" s="273" t="s">
        <v>209</v>
      </c>
      <c r="F33" s="485"/>
      <c r="G33" s="546"/>
      <c r="H33" s="486"/>
      <c r="I33" s="274"/>
      <c r="J33" s="27"/>
    </row>
    <row r="34" spans="1:11" s="27" customFormat="1" ht="13.5" customHeight="1">
      <c r="A34" s="464" t="e">
        <f>IF(C15="","",VLOOKUP(C15,題名共通,2,FALSE))</f>
        <v>#N/A</v>
      </c>
      <c r="B34" s="464"/>
      <c r="C34" s="483"/>
      <c r="D34" s="484"/>
      <c r="E34" s="275" t="e">
        <f>IF(C15="","",VLOOKUP(C15,事務局使用分【変更禁止】!規定時間数,2,FALSE))</f>
        <v>#N/A</v>
      </c>
      <c r="F34" s="276" t="e">
        <f>IF(C15="","",VLOOKUP(C15,時間数新規用,2,FALSE))</f>
        <v>#N/A</v>
      </c>
      <c r="G34" s="277"/>
      <c r="H34" s="275" t="e">
        <f>IF(C15="","",VLOOKUP(C15,事務局使用分【変更禁止】!過不足,2,FALSE))</f>
        <v>#N/A</v>
      </c>
      <c r="I34" s="278" t="str">
        <f>IF(ISERROR(E35-F34),"",E35-F34)</f>
        <v/>
      </c>
      <c r="J34" s="39"/>
      <c r="K34" s="36"/>
    </row>
    <row r="35" spans="1:11" s="27" customFormat="1" ht="13.5" customHeight="1">
      <c r="A35" s="464"/>
      <c r="B35" s="464"/>
      <c r="C35" s="484"/>
      <c r="D35" s="484"/>
      <c r="E35" s="572"/>
      <c r="F35" s="452"/>
      <c r="G35" s="453"/>
      <c r="H35" s="454"/>
      <c r="I35" s="449"/>
      <c r="J35" s="571" t="str">
        <f>IF(OR(ISBLANK(C34),ISBLANK(E35),ISBLANK(F35),ISBLANK(I35)),"入力漏れ","")</f>
        <v>入力漏れ</v>
      </c>
    </row>
    <row r="36" spans="1:11" s="27" customFormat="1" ht="13.5" customHeight="1">
      <c r="A36" s="464"/>
      <c r="B36" s="464"/>
      <c r="C36" s="484"/>
      <c r="D36" s="484"/>
      <c r="E36" s="573"/>
      <c r="F36" s="458"/>
      <c r="G36" s="459"/>
      <c r="H36" s="460"/>
      <c r="I36" s="451"/>
      <c r="J36" s="571"/>
    </row>
    <row r="37" spans="1:11" s="27" customFormat="1" ht="13.5" customHeight="1">
      <c r="A37" s="464" t="e">
        <f>IF(C15="","",VLOOKUP(C15,題名共通,3,FALSE))</f>
        <v>#N/A</v>
      </c>
      <c r="B37" s="464"/>
      <c r="C37" s="465"/>
      <c r="D37" s="466"/>
      <c r="E37" s="275" t="e">
        <f>IF(C15="","",VLOOKUP(C15,事務局使用分【変更禁止】!規定時間数,3,FALSE))</f>
        <v>#N/A</v>
      </c>
      <c r="F37" s="276" t="e">
        <f>IF(C15="","",VLOOKUP(C15,時間数新規用,3,FALSE))</f>
        <v>#N/A</v>
      </c>
      <c r="G37" s="277"/>
      <c r="H37" s="275" t="e">
        <f>IF(C15="","",VLOOKUP(C15,事務局使用分【変更禁止】!過不足,3,FALSE))</f>
        <v>#N/A</v>
      </c>
      <c r="I37" s="278" t="str">
        <f>IF(ISERROR(E38-F37),"",E38-F37)</f>
        <v/>
      </c>
      <c r="J37" s="39"/>
    </row>
    <row r="38" spans="1:11" s="36" customFormat="1" ht="13.5" customHeight="1">
      <c r="A38" s="464"/>
      <c r="B38" s="464"/>
      <c r="C38" s="467"/>
      <c r="D38" s="468"/>
      <c r="E38" s="461"/>
      <c r="F38" s="452"/>
      <c r="G38" s="453"/>
      <c r="H38" s="454"/>
      <c r="I38" s="449"/>
      <c r="J38" s="571" t="str">
        <f>IF($C$15="","",IF($C$15="指導者資格更新講習（インストラクター）","",IF($C$15="指導者資格更新講習（コーディネーター）","",IF(OR(ISBLANK(C37),ISBLANK(E38),ISBLANK(F38),ISBLANK(I38)),"入力漏れ",""))))</f>
        <v>入力漏れ</v>
      </c>
    </row>
    <row r="39" spans="1:11" s="36" customFormat="1" ht="13.5" customHeight="1">
      <c r="A39" s="464"/>
      <c r="B39" s="464"/>
      <c r="C39" s="467"/>
      <c r="D39" s="468"/>
      <c r="E39" s="462"/>
      <c r="F39" s="455"/>
      <c r="G39" s="456"/>
      <c r="H39" s="457"/>
      <c r="I39" s="450"/>
      <c r="J39" s="571"/>
    </row>
    <row r="40" spans="1:11" s="27" customFormat="1" ht="13.5" customHeight="1">
      <c r="A40" s="464"/>
      <c r="B40" s="464"/>
      <c r="C40" s="469"/>
      <c r="D40" s="470"/>
      <c r="E40" s="463"/>
      <c r="F40" s="458"/>
      <c r="G40" s="459"/>
      <c r="H40" s="460"/>
      <c r="I40" s="451"/>
      <c r="J40" s="571"/>
    </row>
    <row r="41" spans="1:11" s="27" customFormat="1" ht="13.5" customHeight="1">
      <c r="A41" s="464" t="e">
        <f>IF(C15="","",VLOOKUP(C15,題名共通,4,FALSE))</f>
        <v>#N/A</v>
      </c>
      <c r="B41" s="464"/>
      <c r="C41" s="465"/>
      <c r="D41" s="466"/>
      <c r="E41" s="275" t="e">
        <f>IF(C15="","",VLOOKUP(C15,事務局使用分【変更禁止】!規定時間数,4,FALSE))</f>
        <v>#N/A</v>
      </c>
      <c r="F41" s="276" t="e">
        <f>IF(C15="","",VLOOKUP(C15,時間数新規用,4,FALSE))</f>
        <v>#N/A</v>
      </c>
      <c r="G41" s="277"/>
      <c r="H41" s="275" t="e">
        <f>IF(C15="","",VLOOKUP(C15,事務局使用分【変更禁止】!過不足,4,FALSE))</f>
        <v>#N/A</v>
      </c>
      <c r="I41" s="278" t="str">
        <f>IF(ISERROR(E42-F41),"",E42-F41)</f>
        <v/>
      </c>
      <c r="J41" s="39"/>
    </row>
    <row r="42" spans="1:11" s="27" customFormat="1" ht="13.5" customHeight="1">
      <c r="A42" s="464"/>
      <c r="B42" s="464"/>
      <c r="C42" s="467"/>
      <c r="D42" s="468"/>
      <c r="E42" s="461"/>
      <c r="F42" s="452"/>
      <c r="G42" s="453"/>
      <c r="H42" s="454"/>
      <c r="I42" s="449"/>
      <c r="J42" s="571" t="str">
        <f>IF($C$15="","",IF($C$15="指導者資格更新講習（インストラクター）","",IF($C$15="指導者資格更新講習（コーディネーター）","",IF(OR(ISBLANK(C41),ISBLANK(E42),ISBLANK(F42),ISBLANK(I42)),"入力漏れ",""))))</f>
        <v>入力漏れ</v>
      </c>
    </row>
    <row r="43" spans="1:11" s="27" customFormat="1" ht="13.5" customHeight="1">
      <c r="A43" s="464"/>
      <c r="B43" s="464"/>
      <c r="C43" s="467"/>
      <c r="D43" s="468"/>
      <c r="E43" s="462"/>
      <c r="F43" s="455"/>
      <c r="G43" s="456"/>
      <c r="H43" s="457"/>
      <c r="I43" s="450"/>
      <c r="J43" s="571"/>
    </row>
    <row r="44" spans="1:11" s="27" customFormat="1" ht="13.5" customHeight="1">
      <c r="A44" s="464"/>
      <c r="B44" s="464"/>
      <c r="C44" s="469"/>
      <c r="D44" s="470"/>
      <c r="E44" s="463"/>
      <c r="F44" s="458"/>
      <c r="G44" s="459"/>
      <c r="H44" s="460"/>
      <c r="I44" s="451"/>
      <c r="J44" s="571"/>
    </row>
    <row r="45" spans="1:11" s="27" customFormat="1" ht="13.5" customHeight="1">
      <c r="A45" s="464" t="e">
        <f>IF(C15="","",VLOOKUP(C15,題名共通,5,FALSE))</f>
        <v>#N/A</v>
      </c>
      <c r="B45" s="464"/>
      <c r="C45" s="465"/>
      <c r="D45" s="466"/>
      <c r="E45" s="275" t="e">
        <f>IF(C15="","",VLOOKUP(C15,事務局使用分【変更禁止】!規定時間数,5,FALSE))</f>
        <v>#N/A</v>
      </c>
      <c r="F45" s="276" t="e">
        <f>IF(C15="","",VLOOKUP(C15,時間数新規用,5,FALSE))</f>
        <v>#N/A</v>
      </c>
      <c r="G45" s="277"/>
      <c r="H45" s="275" t="e">
        <f>IF(C15="","",VLOOKUP(C15,事務局使用分【変更禁止】!過不足,5,FALSE))</f>
        <v>#N/A</v>
      </c>
      <c r="I45" s="278" t="str">
        <f>IF(ISERROR(E46-F45),"",E46-F45)</f>
        <v/>
      </c>
      <c r="J45" s="39"/>
    </row>
    <row r="46" spans="1:11" s="27" customFormat="1" ht="13.5" customHeight="1">
      <c r="A46" s="464"/>
      <c r="B46" s="464"/>
      <c r="C46" s="467"/>
      <c r="D46" s="468"/>
      <c r="E46" s="461"/>
      <c r="F46" s="452"/>
      <c r="G46" s="453"/>
      <c r="H46" s="454"/>
      <c r="I46" s="449"/>
      <c r="J46" s="571" t="str">
        <f>IF($C$15="","",IF($C$15="指導者資格更新講習（インストラクター）","",IF($C$15="指導者資格更新講習（コーディネーター）","",IF(OR(ISBLANK(C45),ISBLANK(E46),ISBLANK(F46),ISBLANK(I46)),"入力漏れ",""))))</f>
        <v>入力漏れ</v>
      </c>
    </row>
    <row r="47" spans="1:11" s="27" customFormat="1" ht="13.5" customHeight="1">
      <c r="A47" s="464"/>
      <c r="B47" s="464"/>
      <c r="C47" s="467"/>
      <c r="D47" s="468"/>
      <c r="E47" s="462"/>
      <c r="F47" s="455"/>
      <c r="G47" s="456"/>
      <c r="H47" s="457"/>
      <c r="I47" s="450"/>
      <c r="J47" s="571"/>
    </row>
    <row r="48" spans="1:11" s="27" customFormat="1" ht="13.5" customHeight="1">
      <c r="A48" s="464"/>
      <c r="B48" s="464"/>
      <c r="C48" s="469"/>
      <c r="D48" s="470"/>
      <c r="E48" s="463"/>
      <c r="F48" s="458"/>
      <c r="G48" s="459"/>
      <c r="H48" s="460"/>
      <c r="I48" s="451"/>
      <c r="J48" s="571"/>
    </row>
    <row r="49" spans="1:10" s="27" customFormat="1" ht="13.5" customHeight="1">
      <c r="A49" s="464" t="e">
        <f>IF(C15="","",VLOOKUP(C15,題名共通,6,FALSE))</f>
        <v>#N/A</v>
      </c>
      <c r="B49" s="464"/>
      <c r="C49" s="465"/>
      <c r="D49" s="466"/>
      <c r="E49" s="275" t="e">
        <f>IF(C15="","",VLOOKUP(C15,事務局使用分【変更禁止】!規定時間数,6,FALSE))</f>
        <v>#N/A</v>
      </c>
      <c r="F49" s="276" t="e">
        <f>IF(C15="","",VLOOKUP(C15,時間数新規用,6,FALSE))</f>
        <v>#N/A</v>
      </c>
      <c r="G49" s="277"/>
      <c r="H49" s="275" t="e">
        <f>IF(C15="","",VLOOKUP(C15,事務局使用分【変更禁止】!過不足,6,FALSE))</f>
        <v>#N/A</v>
      </c>
      <c r="I49" s="278" t="str">
        <f>IF(ISERROR(E50-F49),"",E50-F49)</f>
        <v/>
      </c>
      <c r="J49" s="39"/>
    </row>
    <row r="50" spans="1:10" s="27" customFormat="1" ht="13.5" customHeight="1">
      <c r="A50" s="464"/>
      <c r="B50" s="464"/>
      <c r="C50" s="467"/>
      <c r="D50" s="468"/>
      <c r="E50" s="461"/>
      <c r="F50" s="452"/>
      <c r="G50" s="453"/>
      <c r="H50" s="454"/>
      <c r="I50" s="449"/>
      <c r="J50" s="571" t="str">
        <f>IF($C$15="","",IF($C$15="指導者資格更新講習（インストラクター）","",IF($C$15="指導者資格更新講習（コーディネーター）","",IF(OR(ISBLANK(C49),ISBLANK(E50),ISBLANK(F50),ISBLANK(I50)),"入力漏れ",""))))</f>
        <v>入力漏れ</v>
      </c>
    </row>
    <row r="51" spans="1:10" s="27" customFormat="1" ht="13.5" customHeight="1">
      <c r="A51" s="464"/>
      <c r="B51" s="464"/>
      <c r="C51" s="467"/>
      <c r="D51" s="468"/>
      <c r="E51" s="462"/>
      <c r="F51" s="455"/>
      <c r="G51" s="456"/>
      <c r="H51" s="457"/>
      <c r="I51" s="450"/>
      <c r="J51" s="571"/>
    </row>
    <row r="52" spans="1:10" s="27" customFormat="1" ht="13.5" customHeight="1">
      <c r="A52" s="464"/>
      <c r="B52" s="464"/>
      <c r="C52" s="469"/>
      <c r="D52" s="470"/>
      <c r="E52" s="463"/>
      <c r="F52" s="458"/>
      <c r="G52" s="459"/>
      <c r="H52" s="460"/>
      <c r="I52" s="451"/>
      <c r="J52" s="571"/>
    </row>
    <row r="53" spans="1:10" s="27" customFormat="1" ht="13.5" customHeight="1">
      <c r="A53" s="464" t="e">
        <f>IF(C15="","",VLOOKUP(C15,題名共通,7,FALSE))</f>
        <v>#N/A</v>
      </c>
      <c r="B53" s="464"/>
      <c r="C53" s="465"/>
      <c r="D53" s="466"/>
      <c r="E53" s="275" t="e">
        <f>IF(C15="","",VLOOKUP(C15,事務局使用分【変更禁止】!規定時間数,7,FALSE))</f>
        <v>#N/A</v>
      </c>
      <c r="F53" s="277" t="e">
        <f>IF(C15="","",VLOOKUP(C15,時間数新規用,7,FALSE))</f>
        <v>#N/A</v>
      </c>
      <c r="G53" s="279"/>
      <c r="H53" s="275" t="e">
        <f>IF(C15="","",VLOOKUP(C15,事務局使用分【変更禁止】!過不足,7,FALSE))</f>
        <v>#N/A</v>
      </c>
      <c r="I53" s="278" t="str">
        <f>IF(ISERROR(E54-F53),"",E54-F53)</f>
        <v/>
      </c>
      <c r="J53" s="70"/>
    </row>
    <row r="54" spans="1:10" s="27" customFormat="1" ht="13.5" customHeight="1">
      <c r="A54" s="464"/>
      <c r="B54" s="464"/>
      <c r="C54" s="467"/>
      <c r="D54" s="468"/>
      <c r="E54" s="461"/>
      <c r="F54" s="452"/>
      <c r="G54" s="453"/>
      <c r="H54" s="454"/>
      <c r="I54" s="449"/>
      <c r="J54" s="571" t="str">
        <f>IF($C$15="","",IF($C$15="指導者資格更新講習（インストラクター）","",IF($C$15="指導者資格更新講習（コーディネーター）","",IF(OR(ISBLANK(C53),ISBLANK(E54),ISBLANK(F54),ISBLANK(I54)),"入力漏れ",""))))</f>
        <v>入力漏れ</v>
      </c>
    </row>
    <row r="55" spans="1:10" s="27" customFormat="1" ht="13.5" customHeight="1">
      <c r="A55" s="464"/>
      <c r="B55" s="464"/>
      <c r="C55" s="467"/>
      <c r="D55" s="468"/>
      <c r="E55" s="462"/>
      <c r="F55" s="455"/>
      <c r="G55" s="456"/>
      <c r="H55" s="457"/>
      <c r="I55" s="450"/>
      <c r="J55" s="571"/>
    </row>
    <row r="56" spans="1:10" s="27" customFormat="1" ht="13.5" customHeight="1">
      <c r="A56" s="464"/>
      <c r="B56" s="464"/>
      <c r="C56" s="469"/>
      <c r="D56" s="470"/>
      <c r="E56" s="463"/>
      <c r="F56" s="458"/>
      <c r="G56" s="459"/>
      <c r="H56" s="460"/>
      <c r="I56" s="451"/>
      <c r="J56" s="571"/>
    </row>
    <row r="57" spans="1:10" s="27" customFormat="1" ht="13.5" customHeight="1">
      <c r="A57" s="464" t="e">
        <f>IF(C15="","",VLOOKUP(C15,題名共通,8,FALSE))</f>
        <v>#N/A</v>
      </c>
      <c r="B57" s="464"/>
      <c r="C57" s="465"/>
      <c r="D57" s="466"/>
      <c r="E57" s="275" t="e">
        <f>IF(C15="","",VLOOKUP(C15,事務局使用分【変更禁止】!規定時間数,8,FALSE))</f>
        <v>#N/A</v>
      </c>
      <c r="F57" s="277" t="e">
        <f>IF(C15="","",VLOOKUP(C15,時間数新規用,8,FALSE))</f>
        <v>#N/A</v>
      </c>
      <c r="G57" s="279"/>
      <c r="H57" s="275" t="e">
        <f>IF(C15="","",VLOOKUP(C15,事務局使用分【変更禁止】!過不足,8,FALSE))</f>
        <v>#N/A</v>
      </c>
      <c r="I57" s="278" t="str">
        <f>IF(ISERROR(E58-F57),"",E58-F57)</f>
        <v/>
      </c>
      <c r="J57" s="70"/>
    </row>
    <row r="58" spans="1:10" s="27" customFormat="1" ht="13.5" customHeight="1">
      <c r="A58" s="464"/>
      <c r="B58" s="464"/>
      <c r="C58" s="467"/>
      <c r="D58" s="468"/>
      <c r="E58" s="461"/>
      <c r="F58" s="452"/>
      <c r="G58" s="453"/>
      <c r="H58" s="454"/>
      <c r="I58" s="449"/>
      <c r="J58" s="571" t="str">
        <f>IF($C$15="","",IF($C$15="指導者資格更新講習（インストラクター）","",IF($C$15="指導者資格更新講習（コーディネーター）","",IF(OR(ISBLANK(C57),ISBLANK(E58),ISBLANK(F58),ISBLANK(I58)),"入力漏れ",""))))</f>
        <v>入力漏れ</v>
      </c>
    </row>
    <row r="59" spans="1:10" s="27" customFormat="1" ht="13.5" customHeight="1">
      <c r="A59" s="464"/>
      <c r="B59" s="464"/>
      <c r="C59" s="467"/>
      <c r="D59" s="468"/>
      <c r="E59" s="462"/>
      <c r="F59" s="455"/>
      <c r="G59" s="456"/>
      <c r="H59" s="457"/>
      <c r="I59" s="450"/>
      <c r="J59" s="571"/>
    </row>
    <row r="60" spans="1:10" s="27" customFormat="1" ht="13.5" customHeight="1">
      <c r="A60" s="464"/>
      <c r="B60" s="464"/>
      <c r="C60" s="469"/>
      <c r="D60" s="470"/>
      <c r="E60" s="463"/>
      <c r="F60" s="458"/>
      <c r="G60" s="459"/>
      <c r="H60" s="460"/>
      <c r="I60" s="451"/>
      <c r="J60" s="571"/>
    </row>
    <row r="61" spans="1:10" s="27" customFormat="1" ht="13.5" customHeight="1">
      <c r="A61" s="464" t="e">
        <f>IF(C15="","",VLOOKUP(C15,題名共通,9,FALSE))</f>
        <v>#N/A</v>
      </c>
      <c r="B61" s="464"/>
      <c r="C61" s="465"/>
      <c r="D61" s="466"/>
      <c r="E61" s="275" t="e">
        <f>IF(C15="","",VLOOKUP(C15,事務局使用分【変更禁止】!規定時間数,9,FALSE))</f>
        <v>#N/A</v>
      </c>
      <c r="F61" s="277" t="e">
        <f>IF(C15="","",VLOOKUP(C15,時間数新規用,9,FALSE))</f>
        <v>#N/A</v>
      </c>
      <c r="G61" s="279"/>
      <c r="H61" s="275" t="e">
        <f>IF(C15="","",VLOOKUP(C15,事務局使用分【変更禁止】!過不足,9,FALSE))</f>
        <v>#N/A</v>
      </c>
      <c r="I61" s="278" t="str">
        <f>IF(ISERROR(E62-F61),"",E62-F61)</f>
        <v/>
      </c>
      <c r="J61" s="70"/>
    </row>
    <row r="62" spans="1:10" s="27" customFormat="1" ht="13.5" customHeight="1">
      <c r="A62" s="464"/>
      <c r="B62" s="464"/>
      <c r="C62" s="467"/>
      <c r="D62" s="468"/>
      <c r="E62" s="461"/>
      <c r="F62" s="452"/>
      <c r="G62" s="453"/>
      <c r="H62" s="454"/>
      <c r="I62" s="449"/>
      <c r="J62" s="571" t="str">
        <f>IF($C$15="","",IF($C$15="指導者資格更新講習（インストラクター）","",IF($C$15="指導者資格更新講習（コーディネーター）","",IF(OR(ISBLANK(C61),ISBLANK(E62),ISBLANK(F62),ISBLANK(I62)),"入力漏れ",""))))</f>
        <v>入力漏れ</v>
      </c>
    </row>
    <row r="63" spans="1:10" s="27" customFormat="1" ht="13.5" customHeight="1">
      <c r="A63" s="464"/>
      <c r="B63" s="464"/>
      <c r="C63" s="467"/>
      <c r="D63" s="468"/>
      <c r="E63" s="462"/>
      <c r="F63" s="455"/>
      <c r="G63" s="456"/>
      <c r="H63" s="457"/>
      <c r="I63" s="450"/>
      <c r="J63" s="571"/>
    </row>
    <row r="64" spans="1:10" s="27" customFormat="1" ht="13.5" customHeight="1">
      <c r="A64" s="464"/>
      <c r="B64" s="464"/>
      <c r="C64" s="469"/>
      <c r="D64" s="470"/>
      <c r="E64" s="463"/>
      <c r="F64" s="458"/>
      <c r="G64" s="459"/>
      <c r="H64" s="460"/>
      <c r="I64" s="451"/>
      <c r="J64" s="571"/>
    </row>
    <row r="65" spans="1:10" s="27" customFormat="1" ht="13.5" customHeight="1">
      <c r="A65" s="464" t="e">
        <f>IF(C15="","",VLOOKUP(C15,題名共通,10,FALSE))</f>
        <v>#N/A</v>
      </c>
      <c r="B65" s="464"/>
      <c r="C65" s="465"/>
      <c r="D65" s="466"/>
      <c r="E65" s="275" t="e">
        <f>IF(C15="","",VLOOKUP(C15,事務局使用分【変更禁止】!規定時間数,10,FALSE))</f>
        <v>#N/A</v>
      </c>
      <c r="F65" s="277" t="e">
        <f>IF(C15="","",VLOOKUP(C15,時間数新規用,10,FALSE))</f>
        <v>#N/A</v>
      </c>
      <c r="G65" s="279"/>
      <c r="H65" s="275" t="e">
        <f>IF(C15="","",VLOOKUP(C15,事務局使用分【変更禁止】!過不足,10,FALSE))</f>
        <v>#N/A</v>
      </c>
      <c r="I65" s="278" t="str">
        <f>IF(ISERROR(E66-F65),"",E66-F65)</f>
        <v/>
      </c>
      <c r="J65" s="70"/>
    </row>
    <row r="66" spans="1:10" s="27" customFormat="1" ht="13.5" customHeight="1">
      <c r="A66" s="464"/>
      <c r="B66" s="464"/>
      <c r="C66" s="467"/>
      <c r="D66" s="468"/>
      <c r="E66" s="572"/>
      <c r="F66" s="452"/>
      <c r="G66" s="453"/>
      <c r="H66" s="454"/>
      <c r="I66" s="449"/>
      <c r="J66" s="571" t="e">
        <f>IF(E65="規定時間数：",IF(OR(ISBLANK(C65),ISBLANK(E66),ISBLANK(F66),ISBLANK(I66)),"入力漏れ",""),"")</f>
        <v>#N/A</v>
      </c>
    </row>
    <row r="67" spans="1:10" s="27" customFormat="1" ht="13.5" customHeight="1">
      <c r="A67" s="464"/>
      <c r="B67" s="464"/>
      <c r="C67" s="469"/>
      <c r="D67" s="470"/>
      <c r="E67" s="573"/>
      <c r="F67" s="458"/>
      <c r="G67" s="459"/>
      <c r="H67" s="460"/>
      <c r="I67" s="451"/>
      <c r="J67" s="571"/>
    </row>
    <row r="68" spans="1:10">
      <c r="A68" s="27"/>
      <c r="B68" s="27"/>
      <c r="C68" s="37"/>
      <c r="D68" s="37"/>
      <c r="E68" s="38"/>
      <c r="F68" s="38"/>
      <c r="G68" s="38"/>
      <c r="H68" s="27"/>
      <c r="I68" s="27"/>
    </row>
    <row r="69" spans="1:10" ht="17.25" customHeight="1">
      <c r="A69" s="16" t="s">
        <v>210</v>
      </c>
      <c r="B69" s="16"/>
      <c r="C69" s="16"/>
      <c r="D69" s="16"/>
      <c r="E69" s="16"/>
      <c r="F69" s="16"/>
      <c r="G69" s="16"/>
      <c r="H69" s="27"/>
      <c r="I69" s="27"/>
    </row>
    <row r="70" spans="1:10" ht="21.75" customHeight="1" thickBot="1">
      <c r="A70" s="280"/>
      <c r="B70" s="494" t="s">
        <v>211</v>
      </c>
      <c r="C70" s="494"/>
      <c r="D70" s="494"/>
      <c r="E70" s="494"/>
      <c r="F70" s="582" t="s">
        <v>212</v>
      </c>
      <c r="G70" s="583"/>
      <c r="H70" s="583"/>
      <c r="I70" s="584"/>
    </row>
    <row r="71" spans="1:10" ht="21.75" customHeight="1" thickBot="1">
      <c r="A71" s="260" t="s">
        <v>213</v>
      </c>
      <c r="B71" s="87">
        <f>①基本情報!C33</f>
        <v>0</v>
      </c>
      <c r="C71" s="87" t="str">
        <f>①基本情報!D33</f>
        <v/>
      </c>
      <c r="D71" s="541">
        <f>①基本情報!E33</f>
        <v>0</v>
      </c>
      <c r="E71" s="542"/>
      <c r="F71" s="87">
        <f>①基本情報!C34</f>
        <v>0</v>
      </c>
      <c r="G71" s="87" t="str">
        <f>①基本情報!D34</f>
        <v/>
      </c>
      <c r="H71" s="541">
        <f>①基本情報!E34</f>
        <v>0</v>
      </c>
      <c r="I71" s="542"/>
      <c r="J71" s="21" t="str">
        <f>IF(OR(ISBLANK(B71),ISBLANK(D71),ISBLANK(F71),ISBLANK(H71)),"入力漏れ","")</f>
        <v/>
      </c>
    </row>
    <row r="72" spans="1:10" ht="21.75" customHeight="1" thickBot="1">
      <c r="A72" s="260" t="s">
        <v>214</v>
      </c>
      <c r="B72" s="87">
        <f>①基本情報!C35</f>
        <v>0</v>
      </c>
      <c r="C72" s="87" t="str">
        <f>①基本情報!D35</f>
        <v/>
      </c>
      <c r="D72" s="541">
        <f>①基本情報!E35</f>
        <v>0</v>
      </c>
      <c r="E72" s="542"/>
      <c r="F72" s="579"/>
      <c r="G72" s="580"/>
      <c r="H72" s="580"/>
      <c r="I72" s="581"/>
      <c r="J72" s="21" t="str">
        <f>IF(OR(ISBLANK(B72),ISBLANK(D72)),"入力漏れ","")</f>
        <v/>
      </c>
    </row>
    <row r="73" spans="1:10" ht="13.5" customHeight="1">
      <c r="A73" s="39"/>
      <c r="B73" s="39"/>
      <c r="C73" s="40"/>
      <c r="D73" s="40"/>
      <c r="E73" s="40"/>
      <c r="F73" s="40"/>
      <c r="G73" s="40"/>
      <c r="H73" s="39"/>
      <c r="I73" s="39"/>
    </row>
    <row r="74" spans="1:10" ht="18" customHeight="1" thickBot="1">
      <c r="A74" s="16" t="s">
        <v>215</v>
      </c>
      <c r="B74" s="39"/>
      <c r="C74" s="40"/>
      <c r="D74" s="40"/>
      <c r="E74" s="40"/>
      <c r="F74" s="40"/>
      <c r="G74" s="40"/>
      <c r="H74" s="39"/>
      <c r="I74" s="39"/>
    </row>
    <row r="75" spans="1:10" ht="18" customHeight="1" thickBot="1">
      <c r="A75" s="281" t="s">
        <v>216</v>
      </c>
      <c r="B75" s="565" t="s">
        <v>217</v>
      </c>
      <c r="C75" s="566"/>
      <c r="D75" s="567"/>
      <c r="E75" s="568">
        <f>①基本情報!C37</f>
        <v>0</v>
      </c>
      <c r="F75" s="569"/>
      <c r="G75" s="569"/>
      <c r="H75" s="569"/>
      <c r="I75" s="570"/>
      <c r="J75" s="21" t="str">
        <f>IF(OR(ISBLANK(E75)),"入力漏れ","")</f>
        <v/>
      </c>
    </row>
    <row r="76" spans="1:10" ht="18" customHeight="1">
      <c r="A76" s="282"/>
      <c r="B76" s="576" t="s">
        <v>218</v>
      </c>
      <c r="C76" s="577"/>
      <c r="D76" s="577"/>
      <c r="E76" s="577"/>
      <c r="F76" s="577"/>
      <c r="G76" s="577"/>
      <c r="H76" s="577"/>
      <c r="I76" s="578"/>
      <c r="J76" s="21"/>
    </row>
    <row r="77" spans="1:10" ht="21" customHeight="1">
      <c r="A77" s="574" t="s">
        <v>219</v>
      </c>
      <c r="B77" s="285" t="s">
        <v>220</v>
      </c>
      <c r="C77" s="557">
        <f>①基本情報!C39</f>
        <v>0</v>
      </c>
      <c r="D77" s="553"/>
      <c r="E77" s="554"/>
      <c r="F77" s="285" t="s">
        <v>221</v>
      </c>
      <c r="G77" s="557">
        <f>①基本情報!C40</f>
        <v>0</v>
      </c>
      <c r="H77" s="553"/>
      <c r="I77" s="554"/>
      <c r="J77" s="71" t="str">
        <f>IF(E75="載せる",IF(OR(ISBLANK(C77),ISBLANK(G77)),"入力漏れ",""),"")</f>
        <v/>
      </c>
    </row>
    <row r="78" spans="1:10" ht="18.75" customHeight="1">
      <c r="A78" s="575"/>
      <c r="B78" s="285" t="s">
        <v>222</v>
      </c>
      <c r="C78" s="558">
        <f>①基本情報!C41</f>
        <v>0</v>
      </c>
      <c r="D78" s="559"/>
      <c r="E78" s="563"/>
      <c r="F78" s="285" t="s">
        <v>223</v>
      </c>
      <c r="G78" s="564">
        <f>①基本情報!C42</f>
        <v>0</v>
      </c>
      <c r="H78" s="559"/>
      <c r="I78" s="563"/>
      <c r="J78" s="71" t="str">
        <f>IF(E75="載せる",IF(OR(ISBLANK(C78),ISBLANK(G78)),"入力漏れ",""),"")</f>
        <v/>
      </c>
    </row>
    <row r="79" spans="1:10" ht="18.75" customHeight="1">
      <c r="A79" s="283"/>
      <c r="B79" s="285" t="s">
        <v>103</v>
      </c>
      <c r="C79" s="558">
        <f>①基本情報!C43</f>
        <v>0</v>
      </c>
      <c r="D79" s="559"/>
      <c r="E79" s="559"/>
      <c r="F79" s="285" t="s">
        <v>224</v>
      </c>
      <c r="G79" s="560">
        <f>①基本情報!C44</f>
        <v>0</v>
      </c>
      <c r="H79" s="561"/>
      <c r="I79" s="562"/>
      <c r="J79" s="71" t="str">
        <f>IF(E75="載せる",IF(OR(ISBLANK(C79),ISBLANK(G79)),"入力漏れ",""),"")</f>
        <v/>
      </c>
    </row>
    <row r="80" spans="1:10" ht="22.5" customHeight="1">
      <c r="A80" s="284" t="s">
        <v>225</v>
      </c>
      <c r="B80" s="552">
        <f>①基本情報!C27</f>
        <v>0</v>
      </c>
      <c r="C80" s="553"/>
      <c r="D80" s="554"/>
      <c r="E80" s="555" t="s">
        <v>226</v>
      </c>
      <c r="F80" s="556"/>
      <c r="G80" s="557">
        <f>①基本情報!C28</f>
        <v>0</v>
      </c>
      <c r="H80" s="553"/>
      <c r="I80" s="554"/>
      <c r="J80" s="71" t="str">
        <f>IF(E75="載せる",IF(OR(ISBLANK(B80),ISBLANK(G80)),"入力漏れ",""),"")</f>
        <v/>
      </c>
    </row>
    <row r="81" spans="1:9">
      <c r="A81" s="27"/>
      <c r="B81" s="27"/>
      <c r="C81" s="27"/>
      <c r="D81" s="27"/>
      <c r="E81" s="27"/>
      <c r="F81" s="27"/>
      <c r="G81" s="27"/>
      <c r="H81" s="27"/>
      <c r="I81" s="27"/>
    </row>
    <row r="82" spans="1:9">
      <c r="A82" s="27"/>
      <c r="B82" s="27"/>
      <c r="C82" s="27"/>
      <c r="D82" s="27"/>
      <c r="E82" s="27"/>
      <c r="F82" s="27"/>
      <c r="G82" s="27"/>
      <c r="H82" s="27"/>
      <c r="I82" s="27"/>
    </row>
    <row r="83" spans="1:9" ht="17.25">
      <c r="A83" s="41"/>
      <c r="B83" s="27"/>
      <c r="C83" s="27"/>
      <c r="D83" s="27"/>
      <c r="E83" s="27"/>
      <c r="F83" s="27"/>
      <c r="G83" s="27"/>
      <c r="H83" s="27"/>
      <c r="I83" s="27"/>
    </row>
    <row r="84" spans="1:9" ht="17.25">
      <c r="A84" s="41"/>
      <c r="B84" s="27"/>
      <c r="C84" s="27"/>
      <c r="D84" s="27"/>
      <c r="E84" s="27"/>
      <c r="F84" s="27"/>
      <c r="G84" s="27"/>
      <c r="H84" s="27"/>
      <c r="I84" s="27"/>
    </row>
    <row r="85" spans="1:9" ht="17.25">
      <c r="A85" s="42"/>
      <c r="B85" s="27"/>
      <c r="C85" s="27"/>
      <c r="D85" s="27"/>
      <c r="E85" s="27"/>
      <c r="F85" s="27"/>
      <c r="G85" s="27"/>
      <c r="H85" s="27"/>
      <c r="I85" s="27"/>
    </row>
    <row r="86" spans="1:9">
      <c r="A86" s="27"/>
      <c r="B86" s="27"/>
      <c r="C86" s="27"/>
      <c r="D86" s="27"/>
      <c r="E86" s="27"/>
      <c r="F86" s="27"/>
      <c r="G86" s="27"/>
      <c r="H86" s="27"/>
      <c r="I86" s="27"/>
    </row>
    <row r="87" spans="1:9">
      <c r="A87" s="27"/>
      <c r="B87" s="27"/>
      <c r="C87" s="27"/>
      <c r="D87" s="27"/>
      <c r="E87" s="27"/>
      <c r="F87" s="27"/>
      <c r="G87" s="27"/>
      <c r="H87" s="27"/>
      <c r="I87" s="27"/>
    </row>
    <row r="88" spans="1:9">
      <c r="A88" s="88"/>
      <c r="B88" s="88"/>
      <c r="C88" s="88"/>
      <c r="D88" s="88"/>
      <c r="E88" s="88"/>
      <c r="F88" s="88"/>
      <c r="G88" s="88"/>
      <c r="H88" s="88"/>
      <c r="I88" s="88"/>
    </row>
    <row r="91" spans="1:9">
      <c r="H91" s="68"/>
      <c r="I91" s="68"/>
    </row>
    <row r="104" ht="13.5" customHeight="1"/>
    <row r="105" ht="12" customHeight="1"/>
    <row r="106" ht="14.25" customHeight="1"/>
    <row r="113" ht="11.25" customHeight="1"/>
    <row r="114" ht="11.25" customHeight="1"/>
    <row r="115" ht="11.25" customHeight="1"/>
    <row r="116" ht="12" customHeight="1"/>
    <row r="119" ht="12.75" customHeight="1"/>
    <row r="122" ht="11.25" customHeight="1"/>
    <row r="123" ht="11.25" customHeight="1"/>
    <row r="124" ht="11.25" customHeight="1"/>
    <row r="169" ht="11.25" customHeight="1"/>
    <row r="173" ht="11.25" customHeight="1"/>
    <row r="181" ht="13.5" customHeight="1"/>
  </sheetData>
  <mergeCells count="125">
    <mergeCell ref="A77:A78"/>
    <mergeCell ref="C77:E77"/>
    <mergeCell ref="G77:I77"/>
    <mergeCell ref="B76:I76"/>
    <mergeCell ref="J58:J60"/>
    <mergeCell ref="J42:J44"/>
    <mergeCell ref="A57:B60"/>
    <mergeCell ref="F72:I72"/>
    <mergeCell ref="F70:I70"/>
    <mergeCell ref="A65:B67"/>
    <mergeCell ref="E42:E44"/>
    <mergeCell ref="B70:E70"/>
    <mergeCell ref="C65:D67"/>
    <mergeCell ref="J46:J48"/>
    <mergeCell ref="J50:J52"/>
    <mergeCell ref="C49:D52"/>
    <mergeCell ref="C61:D64"/>
    <mergeCell ref="A49:B52"/>
    <mergeCell ref="J35:J36"/>
    <mergeCell ref="J38:J40"/>
    <mergeCell ref="E66:E67"/>
    <mergeCell ref="F66:H67"/>
    <mergeCell ref="I66:I67"/>
    <mergeCell ref="J66:J67"/>
    <mergeCell ref="J54:J56"/>
    <mergeCell ref="J62:J64"/>
    <mergeCell ref="D72:E72"/>
    <mergeCell ref="I35:I36"/>
    <mergeCell ref="F62:H64"/>
    <mergeCell ref="E38:E40"/>
    <mergeCell ref="E35:E36"/>
    <mergeCell ref="B80:D80"/>
    <mergeCell ref="E80:F80"/>
    <mergeCell ref="G80:I80"/>
    <mergeCell ref="C79:E79"/>
    <mergeCell ref="G79:I79"/>
    <mergeCell ref="C78:E78"/>
    <mergeCell ref="G78:I78"/>
    <mergeCell ref="B75:D75"/>
    <mergeCell ref="E75:I75"/>
    <mergeCell ref="G21:I21"/>
    <mergeCell ref="C19:E19"/>
    <mergeCell ref="F19:G19"/>
    <mergeCell ref="H19:I19"/>
    <mergeCell ref="B23:F23"/>
    <mergeCell ref="G24:I24"/>
    <mergeCell ref="F27:I27"/>
    <mergeCell ref="A17:A18"/>
    <mergeCell ref="D71:E71"/>
    <mergeCell ref="H71:I71"/>
    <mergeCell ref="E62:E64"/>
    <mergeCell ref="B18:C18"/>
    <mergeCell ref="B17:C17"/>
    <mergeCell ref="B21:F21"/>
    <mergeCell ref="B22:F22"/>
    <mergeCell ref="G22:I22"/>
    <mergeCell ref="A20:I20"/>
    <mergeCell ref="D17:I17"/>
    <mergeCell ref="F35:H36"/>
    <mergeCell ref="A61:B64"/>
    <mergeCell ref="A32:B33"/>
    <mergeCell ref="F32:H33"/>
    <mergeCell ref="C32:D32"/>
    <mergeCell ref="E25:I25"/>
    <mergeCell ref="C11:E11"/>
    <mergeCell ref="G11:I11"/>
    <mergeCell ref="A14:I14"/>
    <mergeCell ref="A15:B15"/>
    <mergeCell ref="C15:H15"/>
    <mergeCell ref="A10:A12"/>
    <mergeCell ref="C12:I12"/>
    <mergeCell ref="G10:I10"/>
    <mergeCell ref="B16:I16"/>
    <mergeCell ref="A2:I3"/>
    <mergeCell ref="A5:E5"/>
    <mergeCell ref="G5:I5"/>
    <mergeCell ref="A6:I6"/>
    <mergeCell ref="B7:F7"/>
    <mergeCell ref="G7:H7"/>
    <mergeCell ref="B8:D8"/>
    <mergeCell ref="E8:G8"/>
    <mergeCell ref="H8:I8"/>
    <mergeCell ref="K7:Q8"/>
    <mergeCell ref="I38:I40"/>
    <mergeCell ref="I42:I44"/>
    <mergeCell ref="I46:I48"/>
    <mergeCell ref="G23:I23"/>
    <mergeCell ref="D18:I18"/>
    <mergeCell ref="B9:D9"/>
    <mergeCell ref="E9:G9"/>
    <mergeCell ref="H9:I9"/>
    <mergeCell ref="C34:D36"/>
    <mergeCell ref="C41:D44"/>
    <mergeCell ref="C45:D48"/>
    <mergeCell ref="A34:B36"/>
    <mergeCell ref="C33:D33"/>
    <mergeCell ref="A41:B44"/>
    <mergeCell ref="A45:B48"/>
    <mergeCell ref="A25:B25"/>
    <mergeCell ref="C25:D25"/>
    <mergeCell ref="E26:I26"/>
    <mergeCell ref="B24:F24"/>
    <mergeCell ref="B27:E27"/>
    <mergeCell ref="A37:B40"/>
    <mergeCell ref="C37:D40"/>
    <mergeCell ref="E46:E48"/>
    <mergeCell ref="B28:E28"/>
    <mergeCell ref="F28:I28"/>
    <mergeCell ref="A27:A28"/>
    <mergeCell ref="I50:I52"/>
    <mergeCell ref="I54:I56"/>
    <mergeCell ref="I58:I60"/>
    <mergeCell ref="I62:I64"/>
    <mergeCell ref="F38:H40"/>
    <mergeCell ref="F42:H44"/>
    <mergeCell ref="F46:H48"/>
    <mergeCell ref="F50:H52"/>
    <mergeCell ref="F54:H56"/>
    <mergeCell ref="F58:H60"/>
    <mergeCell ref="E54:E56"/>
    <mergeCell ref="E58:E60"/>
    <mergeCell ref="A53:B56"/>
    <mergeCell ref="E50:E52"/>
    <mergeCell ref="C53:D56"/>
    <mergeCell ref="C57:D60"/>
  </mergeCells>
  <phoneticPr fontId="4"/>
  <conditionalFormatting sqref="F27:I27">
    <cfRule type="cellIs" dxfId="0" priority="1" stopIfTrue="1" operator="equal">
      <formula>FALSE</formula>
    </cfRule>
  </conditionalFormatting>
  <pageMargins left="0.62992125984251968" right="0.31496062992125984" top="0.27559055118110237" bottom="0.39370078740157483" header="0.23622047244094491" footer="0.15748031496062992"/>
  <pageSetup paperSize="9" scale="68" fitToHeight="0" orientation="portrait" r:id="rId1"/>
  <headerFooter scaleWithDoc="0" alignWithMargins="0">
    <oddHeader>&amp;R②養成講習申請書</oddHeader>
    <oddFooter>&amp;C２</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W38"/>
  <sheetViews>
    <sheetView workbookViewId="0">
      <selection activeCell="R6" sqref="R6"/>
    </sheetView>
  </sheetViews>
  <sheetFormatPr defaultRowHeight="13.5"/>
  <cols>
    <col min="1" max="4" width="2.625" style="99" customWidth="1"/>
    <col min="5" max="6" width="3.125" style="99" customWidth="1"/>
    <col min="7" max="7" width="5.625" style="99" customWidth="1"/>
    <col min="8" max="8" width="2.625" style="99" customWidth="1"/>
    <col min="9" max="9" width="3.125" style="99" customWidth="1"/>
    <col min="10" max="10" width="2.625" style="99" customWidth="1"/>
    <col min="11" max="11" width="3.125" style="99" customWidth="1"/>
    <col min="12" max="13" width="2.625" style="99" customWidth="1"/>
    <col min="14" max="14" width="5.625" style="99" customWidth="1"/>
    <col min="15" max="15" width="2.625" style="99" customWidth="1"/>
    <col min="16" max="16" width="3.125" style="99" customWidth="1"/>
    <col min="17" max="17" width="2.625" style="99" customWidth="1"/>
    <col min="18" max="18" width="3.125" style="99" customWidth="1"/>
    <col min="19" max="30" width="2.625" style="99" customWidth="1"/>
    <col min="31" max="32" width="3.125" style="99" customWidth="1"/>
    <col min="33" max="33" width="5.625" style="99" customWidth="1"/>
    <col min="34" max="34" width="2.625" style="99" customWidth="1"/>
    <col min="35" max="35" width="3.125" style="99" customWidth="1"/>
    <col min="36" max="36" width="2.625" style="99" customWidth="1"/>
    <col min="37" max="37" width="3.125" style="99" customWidth="1"/>
    <col min="38" max="39" width="2.625" style="99" customWidth="1"/>
    <col min="40" max="40" width="5.625" style="99" customWidth="1"/>
    <col min="41" max="41" width="2.625" style="99" customWidth="1"/>
    <col min="42" max="42" width="3.125" style="99" customWidth="1"/>
    <col min="43" max="43" width="2.625" style="99" customWidth="1"/>
    <col min="44" max="44" width="3.125" style="99" customWidth="1"/>
    <col min="45" max="57" width="2.625" style="99" customWidth="1"/>
    <col min="58" max="16384" width="9" style="99"/>
  </cols>
  <sheetData>
    <row r="2" spans="1:49">
      <c r="A2" s="209" t="s">
        <v>227</v>
      </c>
      <c r="B2" s="209"/>
      <c r="C2" s="209"/>
      <c r="D2" s="209">
        <f>'②　養成講習申請書'!H19</f>
        <v>0</v>
      </c>
      <c r="E2" s="209"/>
      <c r="F2" s="209"/>
      <c r="AA2" s="209" t="s">
        <v>227</v>
      </c>
      <c r="AB2" s="209"/>
      <c r="AC2" s="209"/>
      <c r="AD2" s="209">
        <f>'②　養成講習申請書'!H19</f>
        <v>0</v>
      </c>
      <c r="AE2" s="209"/>
      <c r="AF2" s="209"/>
    </row>
    <row r="3" spans="1:49">
      <c r="A3" s="210"/>
      <c r="B3" s="210"/>
      <c r="C3" s="210"/>
      <c r="D3" s="210"/>
      <c r="E3" s="210"/>
      <c r="F3" s="210"/>
      <c r="AA3" s="210"/>
      <c r="AB3" s="210"/>
      <c r="AC3" s="210"/>
      <c r="AD3" s="210"/>
      <c r="AE3" s="210"/>
      <c r="AF3" s="210"/>
    </row>
    <row r="4" spans="1:49">
      <c r="A4" s="416" t="s">
        <v>228</v>
      </c>
      <c r="B4" s="416"/>
      <c r="C4" s="416"/>
      <c r="D4" s="416"/>
      <c r="E4" s="197" t="s">
        <v>229</v>
      </c>
      <c r="F4" s="99">
        <f>'②　養成講習申請書'!B7</f>
        <v>0</v>
      </c>
      <c r="AA4" s="416" t="s">
        <v>228</v>
      </c>
      <c r="AB4" s="416"/>
      <c r="AC4" s="416"/>
      <c r="AD4" s="416"/>
      <c r="AE4" s="197" t="s">
        <v>229</v>
      </c>
      <c r="AF4" s="99">
        <f>'②　養成講習申請書'!B7</f>
        <v>0</v>
      </c>
    </row>
    <row r="5" spans="1:49">
      <c r="A5" s="416" t="s">
        <v>230</v>
      </c>
      <c r="B5" s="416"/>
      <c r="C5" s="416"/>
      <c r="D5" s="416"/>
      <c r="E5" s="197" t="s">
        <v>229</v>
      </c>
      <c r="F5" s="99">
        <f>'②　養成講習申請書'!B16</f>
        <v>0</v>
      </c>
      <c r="AA5" s="416" t="s">
        <v>230</v>
      </c>
      <c r="AB5" s="416"/>
      <c r="AC5" s="416"/>
      <c r="AD5" s="416"/>
      <c r="AE5" s="197" t="s">
        <v>229</v>
      </c>
      <c r="AF5" s="99">
        <f>'②　養成講習申請書'!B16</f>
        <v>0</v>
      </c>
    </row>
    <row r="7" spans="1:49" ht="14.25" thickBot="1">
      <c r="A7" s="99" t="s">
        <v>231</v>
      </c>
      <c r="AA7" s="99" t="s">
        <v>231</v>
      </c>
    </row>
    <row r="8" spans="1:49">
      <c r="B8" s="602" t="s">
        <v>62</v>
      </c>
      <c r="C8" s="603"/>
      <c r="D8" s="603"/>
      <c r="E8" s="603"/>
      <c r="F8" s="211"/>
      <c r="G8" s="212">
        <f>'②　養成講習申請書'!C15</f>
        <v>0</v>
      </c>
      <c r="H8" s="212"/>
      <c r="I8" s="212"/>
      <c r="J8" s="212"/>
      <c r="K8" s="212"/>
      <c r="L8" s="212"/>
      <c r="M8" s="212"/>
      <c r="N8" s="212"/>
      <c r="O8" s="212"/>
      <c r="P8" s="212"/>
      <c r="Q8" s="212"/>
      <c r="R8" s="212"/>
      <c r="S8" s="212"/>
      <c r="T8" s="212"/>
      <c r="U8" s="212"/>
      <c r="V8" s="212"/>
      <c r="W8" s="213"/>
      <c r="AB8" s="602" t="s">
        <v>62</v>
      </c>
      <c r="AC8" s="603"/>
      <c r="AD8" s="603"/>
      <c r="AE8" s="603"/>
      <c r="AF8" s="211"/>
      <c r="AG8" s="212">
        <f>'②　養成講習申請書'!C15</f>
        <v>0</v>
      </c>
      <c r="AH8" s="212"/>
      <c r="AI8" s="212"/>
      <c r="AJ8" s="212"/>
      <c r="AK8" s="212"/>
      <c r="AL8" s="212"/>
      <c r="AM8" s="212"/>
      <c r="AN8" s="212"/>
      <c r="AO8" s="212"/>
      <c r="AP8" s="212"/>
      <c r="AQ8" s="212"/>
      <c r="AR8" s="212"/>
      <c r="AS8" s="212"/>
      <c r="AT8" s="212"/>
      <c r="AU8" s="212"/>
      <c r="AV8" s="212"/>
      <c r="AW8" s="213"/>
    </row>
    <row r="9" spans="1:49">
      <c r="B9" s="612" t="s">
        <v>232</v>
      </c>
      <c r="C9" s="613"/>
      <c r="D9" s="613"/>
      <c r="E9" s="614"/>
      <c r="F9" s="618" t="s">
        <v>233</v>
      </c>
      <c r="G9" s="618"/>
      <c r="H9" s="619">
        <f>'②　養成講習申請書'!D17</f>
        <v>0</v>
      </c>
      <c r="I9" s="620"/>
      <c r="J9" s="620"/>
      <c r="K9" s="620"/>
      <c r="L9" s="620"/>
      <c r="M9" s="620"/>
      <c r="N9" s="620"/>
      <c r="O9" s="620"/>
      <c r="P9" s="620"/>
      <c r="Q9" s="620"/>
      <c r="R9" s="620"/>
      <c r="S9" s="620"/>
      <c r="T9" s="620"/>
      <c r="U9" s="620"/>
      <c r="V9" s="620"/>
      <c r="W9" s="621"/>
      <c r="AB9" s="612" t="s">
        <v>232</v>
      </c>
      <c r="AC9" s="613"/>
      <c r="AD9" s="613"/>
      <c r="AE9" s="614"/>
      <c r="AF9" s="618" t="s">
        <v>233</v>
      </c>
      <c r="AG9" s="618"/>
      <c r="AH9" s="619">
        <f>'②　養成講習申請書'!D17</f>
        <v>0</v>
      </c>
      <c r="AI9" s="620"/>
      <c r="AJ9" s="620"/>
      <c r="AK9" s="620"/>
      <c r="AL9" s="620"/>
      <c r="AM9" s="620"/>
      <c r="AN9" s="620"/>
      <c r="AO9" s="620"/>
      <c r="AP9" s="620"/>
      <c r="AQ9" s="620"/>
      <c r="AR9" s="620"/>
      <c r="AS9" s="620"/>
      <c r="AT9" s="620"/>
      <c r="AU9" s="620"/>
      <c r="AV9" s="620"/>
      <c r="AW9" s="621"/>
    </row>
    <row r="10" spans="1:49">
      <c r="B10" s="615"/>
      <c r="C10" s="616"/>
      <c r="D10" s="616"/>
      <c r="E10" s="617"/>
      <c r="F10" s="618" t="s">
        <v>234</v>
      </c>
      <c r="G10" s="618"/>
      <c r="H10" s="619">
        <f>'②　養成講習申請書'!D18</f>
        <v>0</v>
      </c>
      <c r="I10" s="620"/>
      <c r="J10" s="620"/>
      <c r="K10" s="620"/>
      <c r="L10" s="620"/>
      <c r="M10" s="620"/>
      <c r="N10" s="620"/>
      <c r="O10" s="620"/>
      <c r="P10" s="620"/>
      <c r="Q10" s="620"/>
      <c r="R10" s="620"/>
      <c r="S10" s="620"/>
      <c r="T10" s="620"/>
      <c r="U10" s="620"/>
      <c r="V10" s="620"/>
      <c r="W10" s="621"/>
      <c r="AB10" s="615"/>
      <c r="AC10" s="616"/>
      <c r="AD10" s="616"/>
      <c r="AE10" s="617"/>
      <c r="AF10" s="618" t="s">
        <v>234</v>
      </c>
      <c r="AG10" s="618"/>
      <c r="AH10" s="619">
        <f>'②　養成講習申請書'!D18</f>
        <v>0</v>
      </c>
      <c r="AI10" s="620"/>
      <c r="AJ10" s="620"/>
      <c r="AK10" s="620"/>
      <c r="AL10" s="620"/>
      <c r="AM10" s="620"/>
      <c r="AN10" s="620"/>
      <c r="AO10" s="620"/>
      <c r="AP10" s="620"/>
      <c r="AQ10" s="620"/>
      <c r="AR10" s="620"/>
      <c r="AS10" s="620"/>
      <c r="AT10" s="620"/>
      <c r="AU10" s="620"/>
      <c r="AV10" s="620"/>
      <c r="AW10" s="621"/>
    </row>
    <row r="11" spans="1:49">
      <c r="B11" s="609" t="s">
        <v>235</v>
      </c>
      <c r="C11" s="610"/>
      <c r="D11" s="610"/>
      <c r="E11" s="610"/>
      <c r="F11" s="214"/>
      <c r="G11" s="215">
        <f>'②　養成講習申請書'!C19</f>
        <v>0</v>
      </c>
      <c r="H11" s="215"/>
      <c r="I11" s="215"/>
      <c r="J11" s="215"/>
      <c r="K11" s="215"/>
      <c r="L11" s="215"/>
      <c r="M11" s="215"/>
      <c r="N11" s="215"/>
      <c r="O11" s="215"/>
      <c r="P11" s="215"/>
      <c r="Q11" s="215"/>
      <c r="R11" s="215"/>
      <c r="S11" s="215"/>
      <c r="T11" s="216"/>
      <c r="U11" s="216"/>
      <c r="V11" s="216"/>
      <c r="W11" s="217"/>
      <c r="AB11" s="609" t="s">
        <v>235</v>
      </c>
      <c r="AC11" s="610"/>
      <c r="AD11" s="610"/>
      <c r="AE11" s="610"/>
      <c r="AF11" s="214"/>
      <c r="AG11" s="215">
        <f>'②　養成講習申請書'!C19</f>
        <v>0</v>
      </c>
      <c r="AH11" s="215"/>
      <c r="AI11" s="215"/>
      <c r="AJ11" s="215"/>
      <c r="AK11" s="215"/>
      <c r="AL11" s="215"/>
      <c r="AM11" s="215"/>
      <c r="AN11" s="215"/>
      <c r="AO11" s="215"/>
      <c r="AP11" s="215"/>
      <c r="AQ11" s="215"/>
      <c r="AR11" s="215"/>
      <c r="AS11" s="215"/>
      <c r="AT11" s="216"/>
      <c r="AU11" s="216"/>
      <c r="AV11" s="216"/>
      <c r="AW11" s="217"/>
    </row>
    <row r="12" spans="1:49">
      <c r="B12" s="609" t="s">
        <v>119</v>
      </c>
      <c r="C12" s="610"/>
      <c r="D12" s="610"/>
      <c r="E12" s="610"/>
      <c r="F12" s="214"/>
      <c r="G12" s="622">
        <f>①基本情報!C27</f>
        <v>0</v>
      </c>
      <c r="H12" s="622"/>
      <c r="I12" s="215" t="s">
        <v>120</v>
      </c>
      <c r="J12" s="215"/>
      <c r="K12" s="215"/>
      <c r="L12" s="215"/>
      <c r="M12" s="215"/>
      <c r="N12" s="215"/>
      <c r="O12" s="215"/>
      <c r="P12" s="215"/>
      <c r="Q12" s="215"/>
      <c r="R12" s="215"/>
      <c r="S12" s="215"/>
      <c r="T12" s="216"/>
      <c r="U12" s="216"/>
      <c r="V12" s="216"/>
      <c r="W12" s="217"/>
      <c r="AB12" s="609" t="s">
        <v>119</v>
      </c>
      <c r="AC12" s="610"/>
      <c r="AD12" s="610"/>
      <c r="AE12" s="610"/>
      <c r="AF12" s="214"/>
      <c r="AG12" s="611">
        <f>①基本情報!C27</f>
        <v>0</v>
      </c>
      <c r="AH12" s="611"/>
      <c r="AI12" s="215" t="s">
        <v>120</v>
      </c>
      <c r="AJ12" s="215"/>
      <c r="AK12" s="215"/>
      <c r="AL12" s="215"/>
      <c r="AM12" s="215"/>
      <c r="AN12" s="215"/>
      <c r="AO12" s="215"/>
      <c r="AP12" s="215"/>
      <c r="AQ12" s="215"/>
      <c r="AR12" s="215"/>
      <c r="AS12" s="215"/>
      <c r="AT12" s="216"/>
      <c r="AU12" s="216"/>
      <c r="AV12" s="216"/>
      <c r="AW12" s="217"/>
    </row>
    <row r="13" spans="1:49" ht="14.25" thickBot="1">
      <c r="B13" s="591" t="s">
        <v>226</v>
      </c>
      <c r="C13" s="592"/>
      <c r="D13" s="592"/>
      <c r="E13" s="592"/>
      <c r="F13" s="218"/>
      <c r="G13" s="219">
        <f>①基本情報!C28</f>
        <v>0</v>
      </c>
      <c r="H13" s="219"/>
      <c r="I13" s="219"/>
      <c r="J13" s="219"/>
      <c r="K13" s="219"/>
      <c r="L13" s="219"/>
      <c r="M13" s="219"/>
      <c r="N13" s="219"/>
      <c r="O13" s="219"/>
      <c r="P13" s="219"/>
      <c r="Q13" s="219"/>
      <c r="R13" s="219"/>
      <c r="S13" s="219"/>
      <c r="T13" s="219"/>
      <c r="U13" s="219"/>
      <c r="V13" s="219"/>
      <c r="W13" s="220"/>
      <c r="AB13" s="591" t="s">
        <v>226</v>
      </c>
      <c r="AC13" s="592"/>
      <c r="AD13" s="592"/>
      <c r="AE13" s="592"/>
      <c r="AF13" s="218"/>
      <c r="AG13" s="219">
        <f>①基本情報!C28</f>
        <v>0</v>
      </c>
      <c r="AH13" s="219"/>
      <c r="AI13" s="219"/>
      <c r="AJ13" s="219"/>
      <c r="AK13" s="219"/>
      <c r="AL13" s="219"/>
      <c r="AM13" s="219"/>
      <c r="AN13" s="219"/>
      <c r="AO13" s="219"/>
      <c r="AP13" s="219"/>
      <c r="AQ13" s="219"/>
      <c r="AR13" s="219"/>
      <c r="AS13" s="219"/>
      <c r="AT13" s="219"/>
      <c r="AU13" s="219"/>
      <c r="AV13" s="219"/>
      <c r="AW13" s="220"/>
    </row>
    <row r="15" spans="1:49" ht="14.25" thickBot="1">
      <c r="A15" s="99" t="s">
        <v>236</v>
      </c>
      <c r="AA15" s="99" t="s">
        <v>236</v>
      </c>
    </row>
    <row r="16" spans="1:49">
      <c r="B16" s="221" t="s">
        <v>237</v>
      </c>
      <c r="C16" s="222"/>
      <c r="D16" s="222"/>
      <c r="E16" s="222"/>
      <c r="F16" s="222"/>
      <c r="G16" s="222"/>
      <c r="H16" s="222"/>
      <c r="I16" s="222"/>
      <c r="J16" s="222"/>
      <c r="K16" s="222"/>
      <c r="L16" s="222"/>
      <c r="M16" s="222"/>
      <c r="N16" s="222"/>
      <c r="O16" s="222"/>
      <c r="P16" s="222"/>
      <c r="Q16" s="222"/>
      <c r="R16" s="222"/>
      <c r="S16" s="222"/>
      <c r="T16" s="222"/>
      <c r="U16" s="222"/>
      <c r="V16" s="222"/>
      <c r="W16" s="223"/>
      <c r="AB16" s="221" t="s">
        <v>237</v>
      </c>
      <c r="AC16" s="222"/>
      <c r="AD16" s="222"/>
      <c r="AE16" s="222"/>
      <c r="AF16" s="222"/>
      <c r="AG16" s="222"/>
      <c r="AH16" s="222"/>
      <c r="AI16" s="222"/>
      <c r="AJ16" s="222"/>
      <c r="AK16" s="222"/>
      <c r="AL16" s="222"/>
      <c r="AM16" s="222"/>
      <c r="AN16" s="222"/>
      <c r="AO16" s="222"/>
      <c r="AP16" s="222"/>
      <c r="AQ16" s="222"/>
      <c r="AR16" s="222"/>
      <c r="AS16" s="222"/>
      <c r="AT16" s="222"/>
      <c r="AU16" s="222"/>
      <c r="AV16" s="222"/>
      <c r="AW16" s="223"/>
    </row>
    <row r="17" spans="1:49">
      <c r="B17" s="224" t="s">
        <v>238</v>
      </c>
      <c r="C17" s="216" t="str">
        <f>IF('②　養成講習申請書'!B28="部分履修可能","可能","不可能")</f>
        <v>不可能</v>
      </c>
      <c r="D17" s="216"/>
      <c r="E17" s="216"/>
      <c r="F17" s="216"/>
      <c r="G17" s="216"/>
      <c r="H17" s="216"/>
      <c r="I17" s="216"/>
      <c r="J17" s="216"/>
      <c r="K17" s="216"/>
      <c r="L17" s="216"/>
      <c r="M17" s="216"/>
      <c r="N17" s="216"/>
      <c r="O17" s="216"/>
      <c r="P17" s="216"/>
      <c r="Q17" s="216"/>
      <c r="R17" s="216"/>
      <c r="S17" s="216"/>
      <c r="T17" s="216"/>
      <c r="U17" s="216"/>
      <c r="V17" s="216"/>
      <c r="W17" s="217"/>
      <c r="AB17" s="224" t="s">
        <v>238</v>
      </c>
      <c r="AC17" s="216" t="str">
        <f>IF('②　養成講習申請書'!B28="部分履修可能","可能","不可能")</f>
        <v>不可能</v>
      </c>
      <c r="AD17" s="216"/>
      <c r="AE17" s="216"/>
      <c r="AF17" s="216"/>
      <c r="AG17" s="216"/>
      <c r="AH17" s="216"/>
      <c r="AI17" s="216"/>
      <c r="AJ17" s="216"/>
      <c r="AK17" s="216"/>
      <c r="AL17" s="216"/>
      <c r="AM17" s="216"/>
      <c r="AN17" s="216"/>
      <c r="AO17" s="216"/>
      <c r="AP17" s="216"/>
      <c r="AQ17" s="216"/>
      <c r="AR17" s="216"/>
      <c r="AS17" s="216"/>
      <c r="AT17" s="216"/>
      <c r="AU17" s="216"/>
      <c r="AV17" s="216"/>
      <c r="AW17" s="217"/>
    </row>
    <row r="18" spans="1:49">
      <c r="B18" s="225" t="s">
        <v>239</v>
      </c>
      <c r="C18" s="226"/>
      <c r="D18" s="226"/>
      <c r="E18" s="226"/>
      <c r="F18" s="226"/>
      <c r="G18" s="226"/>
      <c r="H18" s="226"/>
      <c r="I18" s="226"/>
      <c r="J18" s="226"/>
      <c r="K18" s="226"/>
      <c r="L18" s="226"/>
      <c r="M18" s="226"/>
      <c r="N18" s="226"/>
      <c r="O18" s="226"/>
      <c r="P18" s="226"/>
      <c r="Q18" s="226"/>
      <c r="R18" s="226"/>
      <c r="S18" s="226"/>
      <c r="T18" s="226"/>
      <c r="U18" s="226"/>
      <c r="V18" s="226"/>
      <c r="W18" s="227"/>
      <c r="AB18" s="225" t="s">
        <v>239</v>
      </c>
      <c r="AC18" s="226"/>
      <c r="AD18" s="226"/>
      <c r="AE18" s="226"/>
      <c r="AF18" s="226"/>
      <c r="AG18" s="226"/>
      <c r="AH18" s="226"/>
      <c r="AI18" s="226"/>
      <c r="AJ18" s="226"/>
      <c r="AK18" s="226"/>
      <c r="AL18" s="226"/>
      <c r="AM18" s="226"/>
      <c r="AN18" s="226"/>
      <c r="AO18" s="226"/>
      <c r="AP18" s="226"/>
      <c r="AQ18" s="226"/>
      <c r="AR18" s="226"/>
      <c r="AS18" s="226"/>
      <c r="AT18" s="226"/>
      <c r="AU18" s="226"/>
      <c r="AV18" s="226"/>
      <c r="AW18" s="227"/>
    </row>
    <row r="19" spans="1:49" ht="14.25" thickBot="1">
      <c r="B19" s="228"/>
      <c r="C19" s="229" t="str">
        <f>IF('②　養成講習申請書'!F28="更新講習受講可能","可能","不可能")</f>
        <v>不可能</v>
      </c>
      <c r="D19" s="229"/>
      <c r="E19" s="229"/>
      <c r="F19" s="229"/>
      <c r="G19" s="229"/>
      <c r="H19" s="229"/>
      <c r="I19" s="229"/>
      <c r="J19" s="229"/>
      <c r="K19" s="229"/>
      <c r="L19" s="229"/>
      <c r="M19" s="229"/>
      <c r="N19" s="229"/>
      <c r="O19" s="229"/>
      <c r="P19" s="229"/>
      <c r="Q19" s="229"/>
      <c r="R19" s="229"/>
      <c r="S19" s="229"/>
      <c r="T19" s="229"/>
      <c r="U19" s="229"/>
      <c r="V19" s="229"/>
      <c r="W19" s="230"/>
      <c r="AB19" s="228"/>
      <c r="AC19" s="229" t="str">
        <f>IF('②　養成講習申請書'!F28="更新講習受講可能","可能","不可能")</f>
        <v>不可能</v>
      </c>
      <c r="AD19" s="229"/>
      <c r="AE19" s="229"/>
      <c r="AF19" s="229"/>
      <c r="AG19" s="229"/>
      <c r="AH19" s="229"/>
      <c r="AI19" s="229"/>
      <c r="AJ19" s="229"/>
      <c r="AK19" s="229"/>
      <c r="AL19" s="229"/>
      <c r="AM19" s="229"/>
      <c r="AN19" s="229"/>
      <c r="AO19" s="229"/>
      <c r="AP19" s="229"/>
      <c r="AQ19" s="229"/>
      <c r="AR19" s="229"/>
      <c r="AS19" s="229"/>
      <c r="AT19" s="229"/>
      <c r="AU19" s="229"/>
      <c r="AV19" s="229"/>
      <c r="AW19" s="230"/>
    </row>
    <row r="21" spans="1:49" ht="14.25" thickBot="1">
      <c r="A21" s="99" t="s">
        <v>240</v>
      </c>
      <c r="AA21" s="99" t="s">
        <v>241</v>
      </c>
    </row>
    <row r="22" spans="1:49">
      <c r="B22" s="602" t="s">
        <v>142</v>
      </c>
      <c r="C22" s="603"/>
      <c r="D22" s="604"/>
      <c r="E22" s="212">
        <f>'②　養成講習申請書'!C26</f>
        <v>0</v>
      </c>
      <c r="F22" s="212" t="s">
        <v>242</v>
      </c>
      <c r="G22" s="212"/>
      <c r="H22" s="212"/>
      <c r="I22" s="212"/>
      <c r="J22" s="212"/>
      <c r="K22" s="212"/>
      <c r="L22" s="212"/>
      <c r="M22" s="212"/>
      <c r="N22" s="212"/>
      <c r="O22" s="212"/>
      <c r="P22" s="212"/>
      <c r="Q22" s="212"/>
      <c r="R22" s="212"/>
      <c r="S22" s="212"/>
      <c r="T22" s="212"/>
      <c r="U22" s="212"/>
      <c r="V22" s="212"/>
      <c r="W22" s="213"/>
      <c r="AB22" s="593">
        <f>'②　養成講習申請書'!C57</f>
        <v>0</v>
      </c>
      <c r="AC22" s="594"/>
      <c r="AD22" s="594"/>
      <c r="AE22" s="594"/>
      <c r="AF22" s="594"/>
      <c r="AG22" s="594"/>
      <c r="AH22" s="594"/>
      <c r="AI22" s="594"/>
      <c r="AJ22" s="594"/>
      <c r="AK22" s="594"/>
      <c r="AL22" s="594"/>
      <c r="AM22" s="594"/>
      <c r="AN22" s="594"/>
      <c r="AO22" s="594"/>
      <c r="AP22" s="594"/>
      <c r="AQ22" s="594"/>
      <c r="AR22" s="594"/>
      <c r="AS22" s="594"/>
      <c r="AT22" s="594"/>
      <c r="AU22" s="594"/>
      <c r="AV22" s="594"/>
      <c r="AW22" s="595"/>
    </row>
    <row r="23" spans="1:49" ht="14.25" thickBot="1">
      <c r="B23" s="591" t="s">
        <v>243</v>
      </c>
      <c r="C23" s="592"/>
      <c r="D23" s="605"/>
      <c r="E23" s="219">
        <f>①基本情報!C28</f>
        <v>0</v>
      </c>
      <c r="F23" s="219"/>
      <c r="G23" s="229"/>
      <c r="H23" s="229"/>
      <c r="I23" s="229"/>
      <c r="J23" s="229"/>
      <c r="K23" s="229"/>
      <c r="L23" s="229"/>
      <c r="M23" s="229"/>
      <c r="N23" s="229"/>
      <c r="O23" s="229"/>
      <c r="P23" s="229"/>
      <c r="Q23" s="229"/>
      <c r="R23" s="229"/>
      <c r="S23" s="229"/>
      <c r="T23" s="229"/>
      <c r="U23" s="229"/>
      <c r="V23" s="229"/>
      <c r="W23" s="230"/>
      <c r="AB23" s="596"/>
      <c r="AC23" s="597"/>
      <c r="AD23" s="597"/>
      <c r="AE23" s="597"/>
      <c r="AF23" s="597"/>
      <c r="AG23" s="597"/>
      <c r="AH23" s="597"/>
      <c r="AI23" s="597"/>
      <c r="AJ23" s="597"/>
      <c r="AK23" s="597"/>
      <c r="AL23" s="597"/>
      <c r="AM23" s="597"/>
      <c r="AN23" s="597"/>
      <c r="AO23" s="597"/>
      <c r="AP23" s="597"/>
      <c r="AQ23" s="597"/>
      <c r="AR23" s="597"/>
      <c r="AS23" s="597"/>
      <c r="AT23" s="597"/>
      <c r="AU23" s="597"/>
      <c r="AV23" s="597"/>
      <c r="AW23" s="598"/>
    </row>
    <row r="24" spans="1:49">
      <c r="AB24" s="596"/>
      <c r="AC24" s="597"/>
      <c r="AD24" s="597"/>
      <c r="AE24" s="597"/>
      <c r="AF24" s="597"/>
      <c r="AG24" s="597"/>
      <c r="AH24" s="597"/>
      <c r="AI24" s="597"/>
      <c r="AJ24" s="597"/>
      <c r="AK24" s="597"/>
      <c r="AL24" s="597"/>
      <c r="AM24" s="597"/>
      <c r="AN24" s="597"/>
      <c r="AO24" s="597"/>
      <c r="AP24" s="597"/>
      <c r="AQ24" s="597"/>
      <c r="AR24" s="597"/>
      <c r="AS24" s="597"/>
      <c r="AT24" s="597"/>
      <c r="AU24" s="597"/>
      <c r="AV24" s="597"/>
      <c r="AW24" s="598"/>
    </row>
    <row r="25" spans="1:49" ht="14.25" thickBot="1">
      <c r="A25" s="99" t="s">
        <v>244</v>
      </c>
      <c r="AB25" s="596"/>
      <c r="AC25" s="597"/>
      <c r="AD25" s="597"/>
      <c r="AE25" s="597"/>
      <c r="AF25" s="597"/>
      <c r="AG25" s="597"/>
      <c r="AH25" s="597"/>
      <c r="AI25" s="597"/>
      <c r="AJ25" s="597"/>
      <c r="AK25" s="597"/>
      <c r="AL25" s="597"/>
      <c r="AM25" s="597"/>
      <c r="AN25" s="597"/>
      <c r="AO25" s="597"/>
      <c r="AP25" s="597"/>
      <c r="AQ25" s="597"/>
      <c r="AR25" s="597"/>
      <c r="AS25" s="597"/>
      <c r="AT25" s="597"/>
      <c r="AU25" s="597"/>
      <c r="AV25" s="597"/>
      <c r="AW25" s="598"/>
    </row>
    <row r="26" spans="1:49" ht="14.25" thickBot="1">
      <c r="B26" s="606" t="s">
        <v>133</v>
      </c>
      <c r="C26" s="607"/>
      <c r="D26" s="607"/>
      <c r="E26" s="607"/>
      <c r="F26" s="608"/>
      <c r="G26" s="211">
        <f>'②　養成講習申請書'!C77</f>
        <v>0</v>
      </c>
      <c r="H26" s="212"/>
      <c r="I26" s="212"/>
      <c r="J26" s="212"/>
      <c r="K26" s="212"/>
      <c r="L26" s="212"/>
      <c r="M26" s="212"/>
      <c r="N26" s="212"/>
      <c r="O26" s="212"/>
      <c r="P26" s="212"/>
      <c r="Q26" s="212"/>
      <c r="R26" s="212"/>
      <c r="S26" s="212"/>
      <c r="T26" s="212"/>
      <c r="U26" s="212"/>
      <c r="V26" s="212"/>
      <c r="W26" s="213"/>
      <c r="AB26" s="599"/>
      <c r="AC26" s="600"/>
      <c r="AD26" s="600"/>
      <c r="AE26" s="600"/>
      <c r="AF26" s="600"/>
      <c r="AG26" s="600"/>
      <c r="AH26" s="600"/>
      <c r="AI26" s="600"/>
      <c r="AJ26" s="600"/>
      <c r="AK26" s="600"/>
      <c r="AL26" s="600"/>
      <c r="AM26" s="600"/>
      <c r="AN26" s="600"/>
      <c r="AO26" s="600"/>
      <c r="AP26" s="600"/>
      <c r="AQ26" s="600"/>
      <c r="AR26" s="600"/>
      <c r="AS26" s="600"/>
      <c r="AT26" s="600"/>
      <c r="AU26" s="600"/>
      <c r="AV26" s="600"/>
      <c r="AW26" s="601"/>
    </row>
    <row r="27" spans="1:49">
      <c r="B27" s="585" t="s">
        <v>134</v>
      </c>
      <c r="C27" s="586"/>
      <c r="D27" s="586"/>
      <c r="E27" s="586"/>
      <c r="F27" s="587"/>
      <c r="G27" s="214">
        <f>'②　養成講習申請書'!G77</f>
        <v>0</v>
      </c>
      <c r="H27" s="215"/>
      <c r="I27" s="215"/>
      <c r="J27" s="215"/>
      <c r="K27" s="215"/>
      <c r="L27" s="215"/>
      <c r="M27" s="215"/>
      <c r="N27" s="215"/>
      <c r="O27" s="215"/>
      <c r="P27" s="215"/>
      <c r="Q27" s="215"/>
      <c r="R27" s="215"/>
      <c r="S27" s="215"/>
      <c r="T27" s="215"/>
      <c r="U27" s="215"/>
      <c r="V27" s="215"/>
      <c r="W27" s="231"/>
    </row>
    <row r="28" spans="1:49" ht="14.25" thickBot="1">
      <c r="B28" s="585" t="s">
        <v>101</v>
      </c>
      <c r="C28" s="586"/>
      <c r="D28" s="586"/>
      <c r="E28" s="586"/>
      <c r="F28" s="587"/>
      <c r="G28" s="214">
        <f>'②　養成講習申請書'!C78</f>
        <v>0</v>
      </c>
      <c r="H28" s="215"/>
      <c r="I28" s="215"/>
      <c r="J28" s="215"/>
      <c r="K28" s="215"/>
      <c r="L28" s="215"/>
      <c r="M28" s="215"/>
      <c r="N28" s="215"/>
      <c r="O28" s="215"/>
      <c r="P28" s="215"/>
      <c r="Q28" s="215"/>
      <c r="R28" s="215"/>
      <c r="S28" s="215"/>
      <c r="T28" s="215"/>
      <c r="U28" s="215"/>
      <c r="V28" s="215"/>
      <c r="W28" s="231"/>
      <c r="AA28" s="99" t="s">
        <v>240</v>
      </c>
    </row>
    <row r="29" spans="1:49">
      <c r="B29" s="585" t="s">
        <v>102</v>
      </c>
      <c r="C29" s="586"/>
      <c r="D29" s="586"/>
      <c r="E29" s="586"/>
      <c r="F29" s="587"/>
      <c r="G29" s="214">
        <f>'②　養成講習申請書'!G78</f>
        <v>0</v>
      </c>
      <c r="H29" s="215"/>
      <c r="I29" s="215"/>
      <c r="J29" s="215"/>
      <c r="K29" s="215"/>
      <c r="L29" s="215"/>
      <c r="M29" s="215"/>
      <c r="N29" s="215"/>
      <c r="O29" s="215"/>
      <c r="P29" s="215"/>
      <c r="Q29" s="215"/>
      <c r="R29" s="215"/>
      <c r="S29" s="215"/>
      <c r="T29" s="215"/>
      <c r="U29" s="215"/>
      <c r="V29" s="215"/>
      <c r="W29" s="231"/>
      <c r="AB29" s="602" t="s">
        <v>142</v>
      </c>
      <c r="AC29" s="603"/>
      <c r="AD29" s="604"/>
      <c r="AE29" s="212">
        <f>'②　養成講習申請書'!C26</f>
        <v>0</v>
      </c>
      <c r="AF29" s="212" t="s">
        <v>242</v>
      </c>
      <c r="AG29" s="212"/>
      <c r="AH29" s="212"/>
      <c r="AI29" s="212"/>
      <c r="AJ29" s="212"/>
      <c r="AK29" s="212"/>
      <c r="AL29" s="212"/>
      <c r="AM29" s="212"/>
      <c r="AN29" s="212"/>
      <c r="AO29" s="212"/>
      <c r="AP29" s="212"/>
      <c r="AQ29" s="212"/>
      <c r="AR29" s="212"/>
      <c r="AS29" s="212"/>
      <c r="AT29" s="212"/>
      <c r="AU29" s="212"/>
      <c r="AV29" s="212"/>
      <c r="AW29" s="213"/>
    </row>
    <row r="30" spans="1:49" ht="14.25" thickBot="1">
      <c r="B30" s="585" t="s">
        <v>103</v>
      </c>
      <c r="C30" s="586"/>
      <c r="D30" s="586"/>
      <c r="E30" s="586"/>
      <c r="F30" s="587"/>
      <c r="G30" s="214">
        <f>'②　養成講習申請書'!C79</f>
        <v>0</v>
      </c>
      <c r="H30" s="215"/>
      <c r="I30" s="215"/>
      <c r="J30" s="215"/>
      <c r="K30" s="215"/>
      <c r="L30" s="215"/>
      <c r="M30" s="215"/>
      <c r="N30" s="215"/>
      <c r="O30" s="215"/>
      <c r="P30" s="215"/>
      <c r="Q30" s="215"/>
      <c r="R30" s="215"/>
      <c r="S30" s="215"/>
      <c r="T30" s="215"/>
      <c r="U30" s="215"/>
      <c r="V30" s="215"/>
      <c r="W30" s="231"/>
      <c r="AB30" s="591" t="s">
        <v>243</v>
      </c>
      <c r="AC30" s="592"/>
      <c r="AD30" s="605"/>
      <c r="AE30" s="219">
        <f>①基本情報!C28</f>
        <v>0</v>
      </c>
      <c r="AF30" s="219"/>
      <c r="AG30" s="229"/>
      <c r="AH30" s="229"/>
      <c r="AI30" s="229"/>
      <c r="AJ30" s="229"/>
      <c r="AK30" s="229"/>
      <c r="AL30" s="229"/>
      <c r="AM30" s="229"/>
      <c r="AN30" s="229"/>
      <c r="AO30" s="229"/>
      <c r="AP30" s="229"/>
      <c r="AQ30" s="229"/>
      <c r="AR30" s="229"/>
      <c r="AS30" s="229"/>
      <c r="AT30" s="229"/>
      <c r="AU30" s="229"/>
      <c r="AV30" s="229"/>
      <c r="AW30" s="230"/>
    </row>
    <row r="31" spans="1:49" ht="14.25" thickBot="1">
      <c r="B31" s="588" t="s">
        <v>135</v>
      </c>
      <c r="C31" s="589"/>
      <c r="D31" s="589"/>
      <c r="E31" s="589"/>
      <c r="F31" s="590"/>
      <c r="G31" s="218">
        <f>'②　養成講習申請書'!G79</f>
        <v>0</v>
      </c>
      <c r="H31" s="219"/>
      <c r="I31" s="219"/>
      <c r="J31" s="219"/>
      <c r="K31" s="219"/>
      <c r="L31" s="219"/>
      <c r="M31" s="219"/>
      <c r="N31" s="219"/>
      <c r="O31" s="219"/>
      <c r="P31" s="219"/>
      <c r="Q31" s="219"/>
      <c r="R31" s="219"/>
      <c r="S31" s="219"/>
      <c r="T31" s="219"/>
      <c r="U31" s="219"/>
      <c r="V31" s="219"/>
      <c r="W31" s="220"/>
    </row>
    <row r="32" spans="1:49" ht="14.25" thickBot="1">
      <c r="AA32" s="99" t="s">
        <v>244</v>
      </c>
    </row>
    <row r="33" spans="28:49">
      <c r="AB33" s="606" t="s">
        <v>133</v>
      </c>
      <c r="AC33" s="607"/>
      <c r="AD33" s="607"/>
      <c r="AE33" s="607"/>
      <c r="AF33" s="608"/>
      <c r="AG33" s="211">
        <f>'②　養成講習申請書'!C77</f>
        <v>0</v>
      </c>
      <c r="AH33" s="212"/>
      <c r="AI33" s="212"/>
      <c r="AJ33" s="212"/>
      <c r="AK33" s="212"/>
      <c r="AL33" s="212"/>
      <c r="AM33" s="212"/>
      <c r="AN33" s="212"/>
      <c r="AO33" s="212"/>
      <c r="AP33" s="212"/>
      <c r="AQ33" s="212"/>
      <c r="AR33" s="212"/>
      <c r="AS33" s="212"/>
      <c r="AT33" s="212"/>
      <c r="AU33" s="212"/>
      <c r="AV33" s="212"/>
      <c r="AW33" s="213"/>
    </row>
    <row r="34" spans="28:49">
      <c r="AB34" s="585" t="s">
        <v>134</v>
      </c>
      <c r="AC34" s="586"/>
      <c r="AD34" s="586"/>
      <c r="AE34" s="586"/>
      <c r="AF34" s="587"/>
      <c r="AG34" s="214">
        <f>'②　養成講習申請書'!G77</f>
        <v>0</v>
      </c>
      <c r="AH34" s="215"/>
      <c r="AI34" s="215"/>
      <c r="AJ34" s="215"/>
      <c r="AK34" s="215"/>
      <c r="AL34" s="215"/>
      <c r="AM34" s="215"/>
      <c r="AN34" s="215"/>
      <c r="AO34" s="215"/>
      <c r="AP34" s="215"/>
      <c r="AQ34" s="215"/>
      <c r="AR34" s="215"/>
      <c r="AS34" s="215"/>
      <c r="AT34" s="215"/>
      <c r="AU34" s="215"/>
      <c r="AV34" s="215"/>
      <c r="AW34" s="231"/>
    </row>
    <row r="35" spans="28:49">
      <c r="AB35" s="585" t="s">
        <v>101</v>
      </c>
      <c r="AC35" s="586"/>
      <c r="AD35" s="586"/>
      <c r="AE35" s="586"/>
      <c r="AF35" s="587"/>
      <c r="AG35" s="214">
        <f>'②　養成講習申請書'!C78</f>
        <v>0</v>
      </c>
      <c r="AH35" s="215"/>
      <c r="AI35" s="215"/>
      <c r="AJ35" s="215"/>
      <c r="AK35" s="215"/>
      <c r="AL35" s="215"/>
      <c r="AM35" s="215"/>
      <c r="AN35" s="215"/>
      <c r="AO35" s="215"/>
      <c r="AP35" s="215"/>
      <c r="AQ35" s="215"/>
      <c r="AR35" s="215"/>
      <c r="AS35" s="215"/>
      <c r="AT35" s="215"/>
      <c r="AU35" s="215"/>
      <c r="AV35" s="215"/>
      <c r="AW35" s="231"/>
    </row>
    <row r="36" spans="28:49">
      <c r="AB36" s="585" t="s">
        <v>102</v>
      </c>
      <c r="AC36" s="586"/>
      <c r="AD36" s="586"/>
      <c r="AE36" s="586"/>
      <c r="AF36" s="587"/>
      <c r="AG36" s="214">
        <f>'②　養成講習申請書'!G78</f>
        <v>0</v>
      </c>
      <c r="AH36" s="215"/>
      <c r="AI36" s="215"/>
      <c r="AJ36" s="215"/>
      <c r="AK36" s="215"/>
      <c r="AL36" s="215"/>
      <c r="AM36" s="215"/>
      <c r="AN36" s="215"/>
      <c r="AO36" s="215"/>
      <c r="AP36" s="215"/>
      <c r="AQ36" s="215"/>
      <c r="AR36" s="215"/>
      <c r="AS36" s="215"/>
      <c r="AT36" s="215"/>
      <c r="AU36" s="215"/>
      <c r="AV36" s="215"/>
      <c r="AW36" s="231"/>
    </row>
    <row r="37" spans="28:49">
      <c r="AB37" s="585" t="s">
        <v>103</v>
      </c>
      <c r="AC37" s="586"/>
      <c r="AD37" s="586"/>
      <c r="AE37" s="586"/>
      <c r="AF37" s="587"/>
      <c r="AG37" s="214">
        <f>'②　養成講習申請書'!C79</f>
        <v>0</v>
      </c>
      <c r="AH37" s="215"/>
      <c r="AI37" s="215"/>
      <c r="AJ37" s="215"/>
      <c r="AK37" s="215"/>
      <c r="AL37" s="215"/>
      <c r="AM37" s="215"/>
      <c r="AN37" s="215"/>
      <c r="AO37" s="215"/>
      <c r="AP37" s="215"/>
      <c r="AQ37" s="215"/>
      <c r="AR37" s="215"/>
      <c r="AS37" s="215"/>
      <c r="AT37" s="215"/>
      <c r="AU37" s="215"/>
      <c r="AV37" s="215"/>
      <c r="AW37" s="231"/>
    </row>
    <row r="38" spans="28:49" ht="14.25" thickBot="1">
      <c r="AB38" s="588" t="s">
        <v>135</v>
      </c>
      <c r="AC38" s="589"/>
      <c r="AD38" s="589"/>
      <c r="AE38" s="589"/>
      <c r="AF38" s="590"/>
      <c r="AG38" s="218">
        <f>'②　養成講習申請書'!G79</f>
        <v>0</v>
      </c>
      <c r="AH38" s="219"/>
      <c r="AI38" s="219"/>
      <c r="AJ38" s="219"/>
      <c r="AK38" s="219"/>
      <c r="AL38" s="219"/>
      <c r="AM38" s="219"/>
      <c r="AN38" s="219"/>
      <c r="AO38" s="219"/>
      <c r="AP38" s="219"/>
      <c r="AQ38" s="219"/>
      <c r="AR38" s="219"/>
      <c r="AS38" s="219"/>
      <c r="AT38" s="219"/>
      <c r="AU38" s="219"/>
      <c r="AV38" s="219"/>
      <c r="AW38" s="220"/>
    </row>
  </sheetData>
  <mergeCells count="41">
    <mergeCell ref="B29:F29"/>
    <mergeCell ref="B30:F30"/>
    <mergeCell ref="B31:F31"/>
    <mergeCell ref="B9:E10"/>
    <mergeCell ref="F9:G9"/>
    <mergeCell ref="F10:G10"/>
    <mergeCell ref="B13:E13"/>
    <mergeCell ref="B22:D22"/>
    <mergeCell ref="B23:D23"/>
    <mergeCell ref="B26:F26"/>
    <mergeCell ref="B27:F27"/>
    <mergeCell ref="B28:F28"/>
    <mergeCell ref="G12:H12"/>
    <mergeCell ref="H9:W9"/>
    <mergeCell ref="H10:W10"/>
    <mergeCell ref="A4:D4"/>
    <mergeCell ref="A5:D5"/>
    <mergeCell ref="B8:E8"/>
    <mergeCell ref="B11:E11"/>
    <mergeCell ref="B12:E12"/>
    <mergeCell ref="AB12:AE12"/>
    <mergeCell ref="AG12:AH12"/>
    <mergeCell ref="AA4:AD4"/>
    <mergeCell ref="AA5:AD5"/>
    <mergeCell ref="AB8:AE8"/>
    <mergeCell ref="AB9:AE10"/>
    <mergeCell ref="AF9:AG9"/>
    <mergeCell ref="AH9:AW9"/>
    <mergeCell ref="AF10:AG10"/>
    <mergeCell ref="AH10:AW10"/>
    <mergeCell ref="AB11:AE11"/>
    <mergeCell ref="AB35:AF35"/>
    <mergeCell ref="AB36:AF36"/>
    <mergeCell ref="AB37:AF37"/>
    <mergeCell ref="AB38:AF38"/>
    <mergeCell ref="AB13:AE13"/>
    <mergeCell ref="AB22:AW26"/>
    <mergeCell ref="AB29:AD29"/>
    <mergeCell ref="AB30:AD30"/>
    <mergeCell ref="AB33:AF33"/>
    <mergeCell ref="AB34:AF34"/>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8"/>
  </sheetPr>
  <dimension ref="A1:M128"/>
  <sheetViews>
    <sheetView showZeros="0" topLeftCell="A66" zoomScale="80" zoomScaleNormal="80" workbookViewId="0">
      <selection activeCell="F104" sqref="F104"/>
    </sheetView>
  </sheetViews>
  <sheetFormatPr defaultRowHeight="13.5"/>
  <cols>
    <col min="1" max="1" width="24.125" style="1" customWidth="1"/>
    <col min="2" max="2" width="23.625" style="1" customWidth="1"/>
    <col min="3" max="3" width="15.75" style="1" customWidth="1"/>
    <col min="4" max="4" width="12.75" style="1" customWidth="1"/>
    <col min="5" max="5" width="16.875" style="1" customWidth="1"/>
    <col min="6" max="6" width="18.375" style="1" customWidth="1"/>
    <col min="7" max="7" width="20.875" style="1" customWidth="1"/>
    <col min="8" max="8" width="18" style="2" bestFit="1" customWidth="1"/>
    <col min="9" max="9" width="12.75" style="1" customWidth="1"/>
    <col min="10" max="12" width="9" style="1"/>
  </cols>
  <sheetData>
    <row r="1" spans="1:13">
      <c r="A1" s="4" t="s">
        <v>97</v>
      </c>
      <c r="B1" s="4" t="s">
        <v>98</v>
      </c>
      <c r="C1" s="4" t="s">
        <v>245</v>
      </c>
      <c r="D1" s="4" t="s">
        <v>246</v>
      </c>
      <c r="E1" s="4" t="s">
        <v>247</v>
      </c>
      <c r="F1" s="4" t="s">
        <v>95</v>
      </c>
      <c r="H1" s="1"/>
      <c r="M1" s="1"/>
    </row>
    <row r="2" spans="1:13">
      <c r="A2" s="4"/>
      <c r="B2" s="4"/>
      <c r="C2" s="4"/>
      <c r="D2" s="4"/>
      <c r="E2" s="4"/>
      <c r="F2" s="4"/>
      <c r="H2" s="1"/>
      <c r="M2" s="1"/>
    </row>
    <row r="3" spans="1:13">
      <c r="A3" s="1" t="s">
        <v>248</v>
      </c>
      <c r="H3" s="11" t="s">
        <v>249</v>
      </c>
      <c r="M3" s="17"/>
    </row>
    <row r="4" spans="1:13">
      <c r="A4" s="3"/>
      <c r="B4" s="3"/>
      <c r="C4" s="3"/>
      <c r="D4" s="3"/>
      <c r="E4" s="3"/>
      <c r="F4" s="3"/>
      <c r="G4" s="3"/>
      <c r="H4" s="11" t="s">
        <v>250</v>
      </c>
      <c r="I4" s="3"/>
      <c r="J4" s="3"/>
      <c r="K4" s="3"/>
      <c r="L4" s="3"/>
    </row>
    <row r="5" spans="1:13">
      <c r="H5" s="11" t="s">
        <v>251</v>
      </c>
    </row>
    <row r="6" spans="1:13">
      <c r="H6" s="11" t="s">
        <v>252</v>
      </c>
    </row>
    <row r="7" spans="1:13">
      <c r="H7" s="11" t="s">
        <v>253</v>
      </c>
    </row>
    <row r="8" spans="1:13" ht="18.75">
      <c r="D8" s="288"/>
      <c r="E8" s="288"/>
      <c r="H8" s="11" t="s" ph="1">
        <v>254</v>
      </c>
    </row>
    <row r="9" spans="1:13">
      <c r="H9" s="11" t="s">
        <v>255</v>
      </c>
    </row>
    <row r="10" spans="1:13">
      <c r="H10" s="11" t="s">
        <v>256</v>
      </c>
    </row>
    <row r="11" spans="1:13">
      <c r="A11"/>
      <c r="B11"/>
      <c r="C11"/>
      <c r="D11"/>
      <c r="E11"/>
      <c r="F11"/>
      <c r="H11" s="11" t="s">
        <v>257</v>
      </c>
    </row>
    <row r="12" spans="1:13" ht="13.5" customHeight="1">
      <c r="A12" s="10"/>
      <c r="B12" s="10"/>
      <c r="C12"/>
      <c r="E12" s="9"/>
      <c r="G12" s="3"/>
      <c r="H12" s="12" t="s">
        <v>258</v>
      </c>
    </row>
    <row r="13" spans="1:13">
      <c r="A13" s="10"/>
      <c r="B13" s="10"/>
      <c r="C13"/>
      <c r="E13"/>
      <c r="F13"/>
      <c r="H13" s="11" t="s">
        <v>259</v>
      </c>
      <c r="I13" s="3"/>
      <c r="J13" s="3"/>
      <c r="K13" s="3"/>
      <c r="L13" s="3"/>
    </row>
    <row r="14" spans="1:13">
      <c r="A14" s="10"/>
      <c r="B14" s="10"/>
      <c r="H14" s="11" t="s">
        <v>260</v>
      </c>
    </row>
    <row r="15" spans="1:13">
      <c r="A15" s="10"/>
      <c r="B15" s="10"/>
      <c r="C15"/>
      <c r="D15"/>
      <c r="E15"/>
      <c r="F15"/>
      <c r="H15" s="11" t="s">
        <v>261</v>
      </c>
    </row>
    <row r="16" spans="1:13">
      <c r="A16" s="10"/>
      <c r="B16" s="10"/>
      <c r="C16" s="9"/>
      <c r="D16"/>
      <c r="E16"/>
      <c r="F16"/>
      <c r="H16" s="11" t="s">
        <v>262</v>
      </c>
    </row>
    <row r="17" spans="1:8">
      <c r="A17" s="10"/>
      <c r="B17" s="10"/>
      <c r="H17" s="11" t="s">
        <v>263</v>
      </c>
    </row>
    <row r="18" spans="1:8">
      <c r="A18" s="10"/>
      <c r="B18" s="10"/>
      <c r="H18" s="11" t="s">
        <v>264</v>
      </c>
    </row>
    <row r="19" spans="1:8">
      <c r="H19" s="11" t="s">
        <v>265</v>
      </c>
    </row>
    <row r="20" spans="1:8">
      <c r="H20" s="11" t="s">
        <v>266</v>
      </c>
    </row>
    <row r="21" spans="1:8">
      <c r="H21" s="11" t="s">
        <v>267</v>
      </c>
    </row>
    <row r="22" spans="1:8">
      <c r="H22" s="11" t="s">
        <v>268</v>
      </c>
    </row>
    <row r="23" spans="1:8">
      <c r="H23" s="11" t="s">
        <v>269</v>
      </c>
    </row>
    <row r="24" spans="1:8">
      <c r="H24" s="11" t="s">
        <v>270</v>
      </c>
    </row>
    <row r="25" spans="1:8">
      <c r="A25"/>
      <c r="B25"/>
      <c r="C25"/>
      <c r="D25"/>
      <c r="E25"/>
      <c r="F25"/>
      <c r="H25" s="11" t="s">
        <v>271</v>
      </c>
    </row>
    <row r="26" spans="1:8">
      <c r="A26" s="10"/>
      <c r="B26" s="10"/>
      <c r="C26"/>
      <c r="E26" s="9"/>
      <c r="H26" s="11" t="s">
        <v>272</v>
      </c>
    </row>
    <row r="27" spans="1:8">
      <c r="A27" s="10"/>
      <c r="B27" s="10"/>
      <c r="C27"/>
      <c r="H27" s="11" t="s">
        <v>273</v>
      </c>
    </row>
    <row r="28" spans="1:8">
      <c r="A28" s="10"/>
      <c r="B28" s="10"/>
      <c r="H28" s="11" t="s">
        <v>274</v>
      </c>
    </row>
    <row r="29" spans="1:8">
      <c r="A29" s="10"/>
      <c r="B29" s="10"/>
      <c r="C29"/>
      <c r="D29"/>
      <c r="E29"/>
      <c r="F29"/>
      <c r="H29" s="11" t="s">
        <v>275</v>
      </c>
    </row>
    <row r="30" spans="1:8">
      <c r="A30" s="10"/>
      <c r="B30" s="10"/>
      <c r="C30" s="9"/>
      <c r="D30" s="9"/>
      <c r="E30" s="9"/>
      <c r="F30" s="9"/>
      <c r="H30" s="11" t="s">
        <v>276</v>
      </c>
    </row>
    <row r="31" spans="1:8">
      <c r="A31" s="10"/>
      <c r="B31" s="10"/>
      <c r="H31" s="11" t="s">
        <v>277</v>
      </c>
    </row>
    <row r="32" spans="1:8">
      <c r="A32" s="10"/>
      <c r="B32" s="10"/>
      <c r="H32" s="11" t="s">
        <v>278</v>
      </c>
    </row>
    <row r="33" spans="1:8">
      <c r="H33" s="12" t="s">
        <v>279</v>
      </c>
    </row>
    <row r="34" spans="1:8">
      <c r="H34" s="11" t="s">
        <v>280</v>
      </c>
    </row>
    <row r="35" spans="1:8">
      <c r="H35" s="289" t="s">
        <v>281</v>
      </c>
    </row>
    <row r="36" spans="1:8">
      <c r="A36"/>
      <c r="B36"/>
      <c r="C36"/>
      <c r="D36"/>
      <c r="E36"/>
      <c r="F36"/>
      <c r="H36" s="289" t="s">
        <v>282</v>
      </c>
    </row>
    <row r="37" spans="1:8">
      <c r="A37" s="10"/>
      <c r="B37" s="10"/>
      <c r="C37"/>
      <c r="E37" s="9"/>
      <c r="H37" s="11" t="s">
        <v>283</v>
      </c>
    </row>
    <row r="38" spans="1:8">
      <c r="A38" s="10"/>
      <c r="B38" s="10"/>
      <c r="C38"/>
      <c r="H38" s="12" t="s">
        <v>284</v>
      </c>
    </row>
    <row r="39" spans="1:8">
      <c r="A39" s="10"/>
      <c r="B39" s="10"/>
      <c r="H39" s="11" t="s">
        <v>285</v>
      </c>
    </row>
    <row r="40" spans="1:8">
      <c r="A40" s="10"/>
      <c r="B40" s="10"/>
      <c r="C40"/>
      <c r="D40"/>
      <c r="E40"/>
      <c r="F40"/>
      <c r="H40" s="11" t="s">
        <v>286</v>
      </c>
    </row>
    <row r="41" spans="1:8">
      <c r="A41" s="10"/>
      <c r="B41" s="10"/>
      <c r="C41" s="9"/>
      <c r="D41" s="9"/>
      <c r="E41" s="9"/>
      <c r="F41" s="9"/>
      <c r="H41" s="11" t="s">
        <v>287</v>
      </c>
    </row>
    <row r="42" spans="1:8">
      <c r="A42" s="10"/>
      <c r="B42" s="10"/>
      <c r="H42" s="11" t="s">
        <v>288</v>
      </c>
    </row>
    <row r="43" spans="1:8">
      <c r="A43" s="10"/>
      <c r="B43" s="10"/>
      <c r="H43" s="12" t="s">
        <v>289</v>
      </c>
    </row>
    <row r="44" spans="1:8">
      <c r="H44" s="11" t="s">
        <v>290</v>
      </c>
    </row>
    <row r="45" spans="1:8">
      <c r="H45" s="11" t="s">
        <v>291</v>
      </c>
    </row>
    <row r="46" spans="1:8">
      <c r="H46" s="12" t="s">
        <v>292</v>
      </c>
    </row>
    <row r="47" spans="1:8">
      <c r="H47" s="13" t="s">
        <v>293</v>
      </c>
    </row>
    <row r="48" spans="1:8">
      <c r="H48" s="11" t="s">
        <v>294</v>
      </c>
    </row>
    <row r="49" spans="1:12">
      <c r="H49" s="11" t="s">
        <v>295</v>
      </c>
    </row>
    <row r="52" spans="1:12">
      <c r="H52" s="1"/>
      <c r="J52" s="2"/>
    </row>
    <row r="53" spans="1:12">
      <c r="H53" s="1"/>
      <c r="J53" s="2"/>
    </row>
    <row r="54" spans="1:12">
      <c r="H54" s="1"/>
      <c r="J54" s="2"/>
    </row>
    <row r="55" spans="1:12">
      <c r="A55" t="s">
        <v>296</v>
      </c>
      <c r="B55"/>
      <c r="C55"/>
      <c r="D55"/>
      <c r="E55"/>
      <c r="F55"/>
      <c r="G55"/>
      <c r="H55" s="1"/>
      <c r="J55" s="2"/>
    </row>
    <row r="56" spans="1:12">
      <c r="A56" t="s">
        <v>62</v>
      </c>
      <c r="B56"/>
      <c r="C56"/>
      <c r="D56"/>
      <c r="E56"/>
      <c r="F56"/>
      <c r="G56"/>
      <c r="H56" s="1"/>
      <c r="J56" s="2"/>
    </row>
    <row r="57" spans="1:12">
      <c r="A57" s="5" t="s">
        <v>297</v>
      </c>
      <c r="B57" s="6">
        <v>1</v>
      </c>
      <c r="C57" s="287">
        <v>1.5</v>
      </c>
      <c r="D57" s="287">
        <v>3</v>
      </c>
      <c r="E57" s="287">
        <v>1.5</v>
      </c>
      <c r="F57" s="287">
        <v>1.5</v>
      </c>
      <c r="G57" s="287">
        <v>6</v>
      </c>
      <c r="H57" s="287">
        <v>3</v>
      </c>
      <c r="I57" s="6">
        <v>0.5</v>
      </c>
      <c r="K57" s="6"/>
      <c r="L57"/>
    </row>
    <row r="58" spans="1:12">
      <c r="A58" s="5" t="s">
        <v>298</v>
      </c>
      <c r="B58" s="6">
        <v>1</v>
      </c>
      <c r="C58" s="287">
        <v>0</v>
      </c>
      <c r="D58" s="287">
        <v>3</v>
      </c>
      <c r="E58" s="287"/>
      <c r="F58" s="287"/>
      <c r="G58" s="287">
        <v>1.5</v>
      </c>
      <c r="H58" s="287">
        <v>3</v>
      </c>
      <c r="I58" s="6">
        <v>0.5</v>
      </c>
      <c r="K58" s="6"/>
      <c r="L58"/>
    </row>
    <row r="59" spans="1:12">
      <c r="A59" s="5" t="s">
        <v>299</v>
      </c>
      <c r="B59" s="6">
        <v>1</v>
      </c>
      <c r="C59" s="287"/>
      <c r="D59" s="287">
        <v>3</v>
      </c>
      <c r="E59" s="287"/>
      <c r="F59" s="287"/>
      <c r="G59" s="287">
        <v>6</v>
      </c>
      <c r="H59" s="287">
        <v>3</v>
      </c>
      <c r="I59" s="6">
        <v>0.5</v>
      </c>
      <c r="K59" s="6"/>
      <c r="L59"/>
    </row>
    <row r="60" spans="1:12">
      <c r="A60" s="5" t="s">
        <v>300</v>
      </c>
      <c r="B60" s="6">
        <v>1</v>
      </c>
      <c r="C60" s="287">
        <v>1.5</v>
      </c>
      <c r="D60" s="287"/>
      <c r="E60" s="287"/>
      <c r="F60" s="287"/>
      <c r="G60" s="287"/>
      <c r="H60" s="287"/>
      <c r="I60" s="6">
        <v>0.5</v>
      </c>
      <c r="K60" s="6"/>
      <c r="L60"/>
    </row>
    <row r="61" spans="1:12">
      <c r="A61" s="5" t="s">
        <v>301</v>
      </c>
      <c r="B61" s="6">
        <v>1</v>
      </c>
      <c r="C61" s="287">
        <v>1.5</v>
      </c>
      <c r="D61" s="287">
        <v>1</v>
      </c>
      <c r="E61" s="287">
        <v>1.5</v>
      </c>
      <c r="F61" s="287"/>
      <c r="G61" s="287"/>
      <c r="H61" s="287">
        <v>1.5</v>
      </c>
      <c r="I61" s="6">
        <v>0.5</v>
      </c>
      <c r="K61" s="51"/>
      <c r="L61"/>
    </row>
    <row r="62" spans="1:12">
      <c r="A62" s="5" t="s">
        <v>302</v>
      </c>
      <c r="B62" s="6">
        <v>1</v>
      </c>
      <c r="C62" s="287">
        <v>1.5</v>
      </c>
      <c r="D62" s="287">
        <v>1.5</v>
      </c>
      <c r="E62" s="290">
        <v>3</v>
      </c>
      <c r="F62" s="287">
        <v>3</v>
      </c>
      <c r="G62" s="287">
        <v>3</v>
      </c>
      <c r="H62" s="287">
        <v>3</v>
      </c>
      <c r="I62" s="6">
        <v>6</v>
      </c>
      <c r="J62" s="52">
        <v>0.5</v>
      </c>
      <c r="K62" s="51"/>
      <c r="L62"/>
    </row>
    <row r="63" spans="1:12">
      <c r="A63" s="5" t="s">
        <v>303</v>
      </c>
      <c r="B63" s="6">
        <v>1</v>
      </c>
      <c r="C63" s="287">
        <v>1.5</v>
      </c>
      <c r="D63" s="290">
        <v>1.5</v>
      </c>
      <c r="E63" s="290">
        <v>3</v>
      </c>
      <c r="F63" s="287">
        <v>4.5</v>
      </c>
      <c r="G63" s="287">
        <v>3</v>
      </c>
      <c r="H63" s="287">
        <v>3</v>
      </c>
      <c r="I63" s="52">
        <v>9</v>
      </c>
      <c r="J63" s="51">
        <v>0.5</v>
      </c>
      <c r="K63" s="51"/>
      <c r="L63"/>
    </row>
    <row r="64" spans="1:12">
      <c r="A64" s="5" t="s">
        <v>304</v>
      </c>
      <c r="B64" s="6">
        <v>3</v>
      </c>
      <c r="C64" s="287"/>
      <c r="D64" s="287"/>
      <c r="E64" s="287"/>
      <c r="F64" s="287"/>
      <c r="G64" s="287"/>
      <c r="H64" s="287"/>
      <c r="I64" s="287"/>
      <c r="J64"/>
      <c r="K64"/>
      <c r="L64"/>
    </row>
    <row r="65" spans="1:12">
      <c r="A65" s="5" t="s">
        <v>305</v>
      </c>
      <c r="B65" s="6">
        <v>3</v>
      </c>
      <c r="C65" s="287"/>
      <c r="D65" s="287"/>
      <c r="E65" s="287"/>
      <c r="F65" s="287"/>
      <c r="G65" s="287"/>
      <c r="H65" s="287"/>
      <c r="I65" s="287"/>
      <c r="J65"/>
      <c r="K65"/>
      <c r="L65"/>
    </row>
    <row r="66" spans="1:12">
      <c r="A66" t="s">
        <v>306</v>
      </c>
      <c r="B66"/>
      <c r="C66"/>
      <c r="D66"/>
      <c r="E66"/>
      <c r="F66"/>
      <c r="G66"/>
      <c r="H66"/>
      <c r="I66"/>
      <c r="J66"/>
      <c r="K66"/>
      <c r="L66"/>
    </row>
    <row r="67" spans="1:12">
      <c r="A67" s="5" t="s">
        <v>297</v>
      </c>
      <c r="B67" s="7" t="s">
        <v>307</v>
      </c>
      <c r="C67" s="7" t="s">
        <v>308</v>
      </c>
      <c r="D67" s="8" t="s">
        <v>309</v>
      </c>
      <c r="E67" s="8" t="s">
        <v>310</v>
      </c>
      <c r="F67" s="8" t="s">
        <v>311</v>
      </c>
      <c r="G67" s="8" t="s">
        <v>312</v>
      </c>
      <c r="H67" s="8" t="s">
        <v>313</v>
      </c>
      <c r="I67" s="7" t="s">
        <v>314</v>
      </c>
      <c r="J67"/>
      <c r="K67"/>
      <c r="L67"/>
    </row>
    <row r="68" spans="1:12">
      <c r="A68" s="5" t="s">
        <v>298</v>
      </c>
      <c r="B68" s="7" t="s">
        <v>307</v>
      </c>
      <c r="C68" s="7" t="s">
        <v>315</v>
      </c>
      <c r="D68" s="8" t="s">
        <v>309</v>
      </c>
      <c r="E68" s="8" t="s">
        <v>316</v>
      </c>
      <c r="F68" s="8" t="s">
        <v>317</v>
      </c>
      <c r="G68" s="8" t="s">
        <v>312</v>
      </c>
      <c r="H68" s="8" t="s">
        <v>313</v>
      </c>
      <c r="I68" s="7" t="s">
        <v>314</v>
      </c>
      <c r="J68"/>
      <c r="K68"/>
      <c r="L68"/>
    </row>
    <row r="69" spans="1:12">
      <c r="A69" s="5" t="s">
        <v>299</v>
      </c>
      <c r="B69" s="7" t="s">
        <v>307</v>
      </c>
      <c r="C69" s="7" t="s">
        <v>315</v>
      </c>
      <c r="D69" s="8" t="s">
        <v>309</v>
      </c>
      <c r="E69" s="8" t="s">
        <v>316</v>
      </c>
      <c r="F69" s="8" t="s">
        <v>317</v>
      </c>
      <c r="G69" s="8" t="s">
        <v>312</v>
      </c>
      <c r="H69" s="8" t="s">
        <v>313</v>
      </c>
      <c r="I69" s="7" t="s">
        <v>314</v>
      </c>
      <c r="J69"/>
      <c r="K69"/>
      <c r="L69"/>
    </row>
    <row r="70" spans="1:12">
      <c r="A70" s="5" t="s">
        <v>300</v>
      </c>
      <c r="B70" s="7" t="s">
        <v>307</v>
      </c>
      <c r="C70" s="7" t="s">
        <v>308</v>
      </c>
      <c r="D70" s="8" t="s">
        <v>318</v>
      </c>
      <c r="E70" s="8" t="s">
        <v>316</v>
      </c>
      <c r="F70" s="8" t="s">
        <v>319</v>
      </c>
      <c r="G70" s="8" t="s">
        <v>320</v>
      </c>
      <c r="H70" s="8" t="s">
        <v>321</v>
      </c>
      <c r="I70" s="7" t="s">
        <v>314</v>
      </c>
      <c r="K70"/>
      <c r="L70"/>
    </row>
    <row r="71" spans="1:12">
      <c r="A71" s="5" t="s">
        <v>301</v>
      </c>
      <c r="B71" s="7" t="s">
        <v>307</v>
      </c>
      <c r="C71" s="7" t="s">
        <v>308</v>
      </c>
      <c r="D71" s="8" t="s">
        <v>309</v>
      </c>
      <c r="E71" s="8" t="s">
        <v>310</v>
      </c>
      <c r="F71" s="8" t="s">
        <v>322</v>
      </c>
      <c r="G71" s="8" t="s">
        <v>320</v>
      </c>
      <c r="H71" s="8" t="s">
        <v>313</v>
      </c>
      <c r="I71" s="7" t="s">
        <v>314</v>
      </c>
      <c r="K71"/>
      <c r="L71"/>
    </row>
    <row r="72" spans="1:12">
      <c r="A72" s="5" t="s">
        <v>302</v>
      </c>
      <c r="B72" s="7" t="s">
        <v>307</v>
      </c>
      <c r="C72" s="8" t="s">
        <v>323</v>
      </c>
      <c r="D72" s="8" t="s">
        <v>309</v>
      </c>
      <c r="E72" s="8" t="s">
        <v>310</v>
      </c>
      <c r="F72" s="8" t="s">
        <v>311</v>
      </c>
      <c r="G72" s="8" t="s">
        <v>312</v>
      </c>
      <c r="H72" s="8" t="s">
        <v>313</v>
      </c>
      <c r="I72" s="1" t="s">
        <v>324</v>
      </c>
      <c r="J72" s="7" t="s">
        <v>325</v>
      </c>
      <c r="K72"/>
      <c r="L72"/>
    </row>
    <row r="73" spans="1:12" s="59" customFormat="1">
      <c r="A73" s="5" t="s">
        <v>303</v>
      </c>
      <c r="B73" s="55" t="s">
        <v>307</v>
      </c>
      <c r="C73" s="56" t="s">
        <v>326</v>
      </c>
      <c r="D73" s="57" t="s">
        <v>327</v>
      </c>
      <c r="E73" s="57" t="s">
        <v>328</v>
      </c>
      <c r="F73" s="56" t="s">
        <v>329</v>
      </c>
      <c r="G73" s="56" t="s">
        <v>330</v>
      </c>
      <c r="H73" s="56" t="s">
        <v>331</v>
      </c>
      <c r="I73" s="58" t="s">
        <v>332</v>
      </c>
      <c r="J73" s="57" t="s">
        <v>325</v>
      </c>
      <c r="K73" s="57"/>
    </row>
    <row r="74" spans="1:12">
      <c r="A74" s="5" t="s">
        <v>304</v>
      </c>
      <c r="B74" s="56" t="s">
        <v>331</v>
      </c>
      <c r="C74" s="8"/>
      <c r="E74" s="8"/>
      <c r="F74" s="8"/>
      <c r="G74" s="8"/>
      <c r="H74" s="56"/>
      <c r="I74"/>
      <c r="J74"/>
      <c r="K74"/>
      <c r="L74"/>
    </row>
    <row r="75" spans="1:12">
      <c r="A75" s="5" t="s">
        <v>305</v>
      </c>
      <c r="B75" s="56" t="s">
        <v>331</v>
      </c>
      <c r="C75" s="8"/>
      <c r="E75" s="8"/>
      <c r="F75" s="8"/>
      <c r="G75" s="8"/>
      <c r="H75" s="56"/>
      <c r="I75"/>
      <c r="K75"/>
      <c r="L75"/>
    </row>
    <row r="76" spans="1:12">
      <c r="A76" s="60" t="s">
        <v>333</v>
      </c>
      <c r="H76" s="1"/>
      <c r="J76" s="2"/>
    </row>
    <row r="77" spans="1:12">
      <c r="A77" s="5" t="s">
        <v>297</v>
      </c>
      <c r="B77" s="60" t="s">
        <v>334</v>
      </c>
      <c r="C77" s="60" t="s">
        <v>334</v>
      </c>
      <c r="D77" s="60" t="s">
        <v>334</v>
      </c>
      <c r="E77" s="60" t="s">
        <v>334</v>
      </c>
      <c r="F77" s="60" t="s">
        <v>334</v>
      </c>
      <c r="G77" s="60" t="s">
        <v>334</v>
      </c>
      <c r="H77" s="60" t="s">
        <v>334</v>
      </c>
      <c r="I77" s="60" t="s">
        <v>334</v>
      </c>
      <c r="J77" s="2"/>
    </row>
    <row r="78" spans="1:12">
      <c r="A78" s="5" t="s">
        <v>298</v>
      </c>
      <c r="B78" s="60" t="s">
        <v>334</v>
      </c>
      <c r="C78" s="60" t="s">
        <v>334</v>
      </c>
      <c r="D78" s="60" t="s">
        <v>334</v>
      </c>
      <c r="E78" s="60" t="s">
        <v>334</v>
      </c>
      <c r="F78" s="60" t="s">
        <v>334</v>
      </c>
      <c r="G78" s="60" t="s">
        <v>334</v>
      </c>
      <c r="H78" s="60" t="s">
        <v>334</v>
      </c>
      <c r="I78" s="60" t="s">
        <v>334</v>
      </c>
      <c r="J78" s="2"/>
    </row>
    <row r="79" spans="1:12">
      <c r="A79" s="5" t="s">
        <v>299</v>
      </c>
      <c r="B79" s="60" t="s">
        <v>334</v>
      </c>
      <c r="C79" s="60" t="s">
        <v>334</v>
      </c>
      <c r="D79" s="60" t="s">
        <v>334</v>
      </c>
      <c r="E79" s="60" t="s">
        <v>334</v>
      </c>
      <c r="F79" s="60" t="s">
        <v>334</v>
      </c>
      <c r="G79" s="60" t="s">
        <v>334</v>
      </c>
      <c r="H79" s="60" t="s">
        <v>334</v>
      </c>
      <c r="I79" s="60" t="s">
        <v>334</v>
      </c>
      <c r="J79" s="2"/>
    </row>
    <row r="80" spans="1:12">
      <c r="A80" s="5" t="s">
        <v>300</v>
      </c>
      <c r="B80" s="60" t="s">
        <v>334</v>
      </c>
      <c r="C80" s="60" t="s">
        <v>334</v>
      </c>
      <c r="D80" s="60" t="s">
        <v>334</v>
      </c>
      <c r="E80" s="60" t="s">
        <v>334</v>
      </c>
      <c r="F80" s="60" t="s">
        <v>334</v>
      </c>
      <c r="G80" s="60" t="s">
        <v>334</v>
      </c>
      <c r="H80" s="60" t="s">
        <v>334</v>
      </c>
      <c r="I80" s="60" t="s">
        <v>334</v>
      </c>
      <c r="J80" s="2"/>
    </row>
    <row r="81" spans="1:10">
      <c r="A81" s="5" t="s">
        <v>301</v>
      </c>
      <c r="B81" s="60" t="s">
        <v>334</v>
      </c>
      <c r="C81" s="60" t="s">
        <v>334</v>
      </c>
      <c r="D81" s="60" t="s">
        <v>334</v>
      </c>
      <c r="E81" s="60" t="s">
        <v>334</v>
      </c>
      <c r="F81" s="60" t="s">
        <v>334</v>
      </c>
      <c r="G81" s="60" t="s">
        <v>334</v>
      </c>
      <c r="H81" s="60" t="s">
        <v>334</v>
      </c>
      <c r="I81" s="60" t="s">
        <v>334</v>
      </c>
      <c r="J81" s="2"/>
    </row>
    <row r="82" spans="1:10">
      <c r="A82" s="5" t="s">
        <v>302</v>
      </c>
      <c r="B82" s="60" t="s">
        <v>334</v>
      </c>
      <c r="C82" s="60" t="s">
        <v>334</v>
      </c>
      <c r="D82" s="60" t="s">
        <v>334</v>
      </c>
      <c r="E82" s="60" t="s">
        <v>334</v>
      </c>
      <c r="F82" s="60" t="s">
        <v>334</v>
      </c>
      <c r="G82" s="60" t="s">
        <v>334</v>
      </c>
      <c r="H82" s="60" t="s">
        <v>334</v>
      </c>
      <c r="I82" s="60" t="s">
        <v>334</v>
      </c>
      <c r="J82" s="60" t="s">
        <v>334</v>
      </c>
    </row>
    <row r="83" spans="1:10">
      <c r="A83" s="5" t="s">
        <v>303</v>
      </c>
      <c r="B83" s="60" t="s">
        <v>334</v>
      </c>
      <c r="C83" s="60" t="s">
        <v>334</v>
      </c>
      <c r="D83" s="60" t="s">
        <v>334</v>
      </c>
      <c r="E83" s="60" t="s">
        <v>334</v>
      </c>
      <c r="F83" s="60" t="s">
        <v>334</v>
      </c>
      <c r="G83" s="60" t="s">
        <v>334</v>
      </c>
      <c r="H83" s="60" t="s">
        <v>334</v>
      </c>
      <c r="I83" s="60" t="s">
        <v>334</v>
      </c>
      <c r="J83" s="60" t="s">
        <v>334</v>
      </c>
    </row>
    <row r="84" spans="1:10">
      <c r="A84" s="5" t="s">
        <v>304</v>
      </c>
      <c r="B84" s="60" t="s">
        <v>334</v>
      </c>
    </row>
    <row r="85" spans="1:10">
      <c r="A85" s="5" t="s">
        <v>305</v>
      </c>
      <c r="B85" s="60" t="s">
        <v>334</v>
      </c>
    </row>
    <row r="86" spans="1:10">
      <c r="A86" t="s">
        <v>335</v>
      </c>
      <c r="B86" s="60"/>
    </row>
    <row r="87" spans="1:10">
      <c r="A87" s="5" t="s">
        <v>297</v>
      </c>
      <c r="B87" t="s">
        <v>336</v>
      </c>
      <c r="C87" t="s">
        <v>336</v>
      </c>
      <c r="D87" t="s">
        <v>336</v>
      </c>
      <c r="E87" t="s">
        <v>336</v>
      </c>
      <c r="F87" t="s">
        <v>336</v>
      </c>
      <c r="G87" t="s">
        <v>336</v>
      </c>
      <c r="H87" t="s">
        <v>336</v>
      </c>
      <c r="I87" t="s">
        <v>336</v>
      </c>
    </row>
    <row r="88" spans="1:10">
      <c r="A88" s="5" t="s">
        <v>298</v>
      </c>
      <c r="B88" t="s">
        <v>336</v>
      </c>
      <c r="C88" t="s">
        <v>336</v>
      </c>
      <c r="D88" t="s">
        <v>336</v>
      </c>
      <c r="E88" t="s">
        <v>336</v>
      </c>
      <c r="F88" t="s">
        <v>336</v>
      </c>
      <c r="G88" t="s">
        <v>336</v>
      </c>
      <c r="H88" t="s">
        <v>336</v>
      </c>
      <c r="I88" t="s">
        <v>336</v>
      </c>
    </row>
    <row r="89" spans="1:10">
      <c r="A89" s="5" t="s">
        <v>299</v>
      </c>
      <c r="B89" t="s">
        <v>336</v>
      </c>
      <c r="C89" t="s">
        <v>336</v>
      </c>
      <c r="D89" t="s">
        <v>336</v>
      </c>
      <c r="E89" t="s">
        <v>336</v>
      </c>
      <c r="F89" t="s">
        <v>336</v>
      </c>
      <c r="G89" t="s">
        <v>336</v>
      </c>
      <c r="H89" t="s">
        <v>336</v>
      </c>
      <c r="I89" t="s">
        <v>336</v>
      </c>
    </row>
    <row r="90" spans="1:10">
      <c r="A90" s="5" t="s">
        <v>300</v>
      </c>
      <c r="B90" t="s">
        <v>336</v>
      </c>
      <c r="C90" t="s">
        <v>336</v>
      </c>
      <c r="D90" t="s">
        <v>336</v>
      </c>
      <c r="E90" t="s">
        <v>336</v>
      </c>
      <c r="F90" t="s">
        <v>336</v>
      </c>
      <c r="G90" t="s">
        <v>336</v>
      </c>
      <c r="H90" t="s">
        <v>336</v>
      </c>
      <c r="I90" t="s">
        <v>336</v>
      </c>
    </row>
    <row r="91" spans="1:10">
      <c r="A91" s="5" t="s">
        <v>301</v>
      </c>
      <c r="B91" t="s">
        <v>336</v>
      </c>
      <c r="C91" t="s">
        <v>336</v>
      </c>
      <c r="D91" t="s">
        <v>336</v>
      </c>
      <c r="E91" t="s">
        <v>336</v>
      </c>
      <c r="F91" t="s">
        <v>336</v>
      </c>
      <c r="G91" t="s">
        <v>336</v>
      </c>
      <c r="H91" t="s">
        <v>336</v>
      </c>
      <c r="I91" t="s">
        <v>336</v>
      </c>
    </row>
    <row r="92" spans="1:10">
      <c r="A92" s="5" t="s">
        <v>302</v>
      </c>
      <c r="B92" t="s">
        <v>336</v>
      </c>
      <c r="C92" t="s">
        <v>336</v>
      </c>
      <c r="D92" t="s">
        <v>336</v>
      </c>
      <c r="E92" t="s">
        <v>336</v>
      </c>
      <c r="F92" t="s">
        <v>336</v>
      </c>
      <c r="G92" t="s">
        <v>336</v>
      </c>
      <c r="H92" t="s">
        <v>336</v>
      </c>
      <c r="I92" t="s">
        <v>336</v>
      </c>
      <c r="J92" t="s">
        <v>336</v>
      </c>
    </row>
    <row r="93" spans="1:10">
      <c r="A93" s="5" t="s">
        <v>303</v>
      </c>
      <c r="B93" t="s">
        <v>336</v>
      </c>
      <c r="C93" t="s">
        <v>336</v>
      </c>
      <c r="D93" t="s">
        <v>336</v>
      </c>
      <c r="E93" t="s">
        <v>336</v>
      </c>
      <c r="F93" t="s">
        <v>336</v>
      </c>
      <c r="G93" t="s">
        <v>336</v>
      </c>
      <c r="H93" t="s">
        <v>336</v>
      </c>
      <c r="I93" t="s">
        <v>336</v>
      </c>
      <c r="J93" t="s">
        <v>336</v>
      </c>
    </row>
    <row r="94" spans="1:10">
      <c r="A94" s="5" t="s">
        <v>304</v>
      </c>
      <c r="B94" t="s">
        <v>336</v>
      </c>
    </row>
    <row r="95" spans="1:10">
      <c r="A95" s="5" t="s">
        <v>305</v>
      </c>
      <c r="B95" t="s">
        <v>336</v>
      </c>
    </row>
    <row r="96" spans="1:10">
      <c r="A96" t="s">
        <v>337</v>
      </c>
      <c r="B96" s="60"/>
    </row>
    <row r="97" spans="1:10">
      <c r="A97" s="5" t="s">
        <v>297</v>
      </c>
      <c r="B97" t="s">
        <v>338</v>
      </c>
      <c r="C97" t="s">
        <v>338</v>
      </c>
      <c r="D97" t="s">
        <v>338</v>
      </c>
      <c r="E97" t="s">
        <v>338</v>
      </c>
      <c r="F97" t="s">
        <v>338</v>
      </c>
      <c r="G97" t="s">
        <v>338</v>
      </c>
      <c r="H97" t="s">
        <v>338</v>
      </c>
      <c r="I97" t="s">
        <v>338</v>
      </c>
    </row>
    <row r="98" spans="1:10">
      <c r="A98" s="5" t="s">
        <v>298</v>
      </c>
      <c r="B98" t="s">
        <v>338</v>
      </c>
      <c r="C98" t="s">
        <v>338</v>
      </c>
      <c r="D98" t="s">
        <v>338</v>
      </c>
      <c r="E98" t="s">
        <v>338</v>
      </c>
      <c r="F98" t="s">
        <v>338</v>
      </c>
      <c r="G98" t="s">
        <v>338</v>
      </c>
      <c r="H98" t="s">
        <v>338</v>
      </c>
      <c r="I98" t="s">
        <v>338</v>
      </c>
    </row>
    <row r="99" spans="1:10">
      <c r="A99" s="5" t="s">
        <v>299</v>
      </c>
      <c r="B99" t="s">
        <v>338</v>
      </c>
      <c r="C99" t="s">
        <v>338</v>
      </c>
      <c r="D99" t="s">
        <v>338</v>
      </c>
      <c r="E99" t="s">
        <v>338</v>
      </c>
      <c r="F99" t="s">
        <v>338</v>
      </c>
      <c r="G99" t="s">
        <v>338</v>
      </c>
      <c r="H99" t="s">
        <v>338</v>
      </c>
      <c r="I99" t="s">
        <v>338</v>
      </c>
    </row>
    <row r="100" spans="1:10">
      <c r="A100" s="5" t="s">
        <v>300</v>
      </c>
      <c r="B100" t="s">
        <v>338</v>
      </c>
      <c r="C100" t="s">
        <v>338</v>
      </c>
      <c r="D100" t="s">
        <v>338</v>
      </c>
      <c r="E100" t="s">
        <v>338</v>
      </c>
      <c r="F100" t="s">
        <v>338</v>
      </c>
      <c r="G100" t="s">
        <v>338</v>
      </c>
      <c r="H100" t="s">
        <v>338</v>
      </c>
      <c r="I100" t="s">
        <v>338</v>
      </c>
    </row>
    <row r="101" spans="1:10">
      <c r="A101" s="5" t="s">
        <v>301</v>
      </c>
      <c r="B101" t="s">
        <v>338</v>
      </c>
      <c r="C101" t="s">
        <v>338</v>
      </c>
      <c r="D101" t="s">
        <v>338</v>
      </c>
      <c r="E101" t="s">
        <v>338</v>
      </c>
      <c r="F101" t="s">
        <v>338</v>
      </c>
      <c r="G101" t="s">
        <v>338</v>
      </c>
      <c r="H101" t="s">
        <v>338</v>
      </c>
      <c r="I101" t="s">
        <v>338</v>
      </c>
    </row>
    <row r="102" spans="1:10">
      <c r="A102" s="5" t="s">
        <v>302</v>
      </c>
      <c r="B102" t="s">
        <v>338</v>
      </c>
      <c r="C102" t="s">
        <v>338</v>
      </c>
      <c r="D102" t="s">
        <v>338</v>
      </c>
      <c r="E102" t="s">
        <v>338</v>
      </c>
      <c r="F102" t="s">
        <v>338</v>
      </c>
      <c r="G102" t="s">
        <v>338</v>
      </c>
      <c r="H102" t="s">
        <v>338</v>
      </c>
      <c r="I102" t="s">
        <v>338</v>
      </c>
      <c r="J102" t="s">
        <v>338</v>
      </c>
    </row>
    <row r="103" spans="1:10">
      <c r="A103" s="5" t="s">
        <v>303</v>
      </c>
      <c r="B103" t="s">
        <v>338</v>
      </c>
      <c r="C103" t="s">
        <v>338</v>
      </c>
      <c r="D103" t="s">
        <v>338</v>
      </c>
      <c r="E103" t="s">
        <v>338</v>
      </c>
      <c r="F103" t="s">
        <v>338</v>
      </c>
      <c r="G103" t="s">
        <v>338</v>
      </c>
      <c r="H103" t="s">
        <v>338</v>
      </c>
      <c r="I103" t="s">
        <v>338</v>
      </c>
      <c r="J103" t="s">
        <v>338</v>
      </c>
    </row>
    <row r="104" spans="1:10">
      <c r="A104" s="5" t="s">
        <v>304</v>
      </c>
      <c r="B104" t="s">
        <v>338</v>
      </c>
    </row>
    <row r="105" spans="1:10">
      <c r="A105" s="5" t="s">
        <v>305</v>
      </c>
      <c r="B105" t="s">
        <v>338</v>
      </c>
    </row>
    <row r="106" spans="1:10">
      <c r="A106"/>
      <c r="B106" s="60"/>
    </row>
    <row r="111" spans="1:10" ht="14.25">
      <c r="A111" s="43"/>
      <c r="B111" s="631"/>
      <c r="C111" s="631"/>
      <c r="D111" s="631"/>
      <c r="E111" s="631"/>
      <c r="F111" s="631"/>
    </row>
    <row r="112" spans="1:10" ht="14.25">
      <c r="A112" s="43"/>
      <c r="B112" s="631"/>
      <c r="C112" s="631"/>
      <c r="D112" s="631"/>
      <c r="E112" s="631"/>
      <c r="F112" s="631"/>
    </row>
    <row r="113" spans="1:12" ht="14.25">
      <c r="A113" s="641"/>
      <c r="B113" s="641"/>
      <c r="C113" s="641"/>
      <c r="D113" s="641"/>
      <c r="E113" s="641"/>
      <c r="F113" s="641"/>
      <c r="H113" s="1"/>
      <c r="K113"/>
      <c r="L113"/>
    </row>
    <row r="114" spans="1:12" ht="13.5" customHeight="1">
      <c r="A114" s="43"/>
      <c r="B114" s="44"/>
      <c r="C114" s="45"/>
      <c r="D114" s="46"/>
      <c r="E114" s="47"/>
      <c r="F114" s="48"/>
      <c r="H114" s="1"/>
      <c r="K114"/>
      <c r="L114"/>
    </row>
    <row r="115" spans="1:12" ht="14.25">
      <c r="A115" s="43"/>
      <c r="B115" s="631"/>
      <c r="C115" s="631"/>
      <c r="D115" s="631"/>
      <c r="E115" s="631"/>
      <c r="F115" s="631"/>
      <c r="H115" s="1"/>
      <c r="K115"/>
      <c r="L115"/>
    </row>
    <row r="116" spans="1:12" ht="14.25">
      <c r="A116" s="49"/>
      <c r="B116" s="44"/>
      <c r="C116" s="49"/>
      <c r="D116" s="625"/>
      <c r="E116" s="627"/>
      <c r="F116" s="626"/>
      <c r="H116" s="1"/>
      <c r="K116"/>
      <c r="L116"/>
    </row>
    <row r="117" spans="1:12" ht="14.25">
      <c r="A117" s="628"/>
      <c r="B117" s="629"/>
      <c r="C117" s="629"/>
      <c r="D117" s="629"/>
      <c r="E117" s="629"/>
      <c r="F117" s="630"/>
      <c r="H117" s="1"/>
      <c r="K117"/>
      <c r="L117"/>
    </row>
    <row r="118" spans="1:12" ht="14.25">
      <c r="A118" s="50"/>
      <c r="B118" s="631"/>
      <c r="C118" s="631"/>
      <c r="D118" s="631"/>
      <c r="E118" s="631"/>
      <c r="F118" s="631"/>
      <c r="H118" s="1"/>
      <c r="K118"/>
      <c r="L118"/>
    </row>
    <row r="119" spans="1:12" ht="14.25" customHeight="1">
      <c r="A119" s="53"/>
      <c r="B119" s="54"/>
      <c r="C119" s="639"/>
      <c r="D119" s="639"/>
      <c r="E119" s="639"/>
      <c r="F119" s="640"/>
      <c r="H119" s="1"/>
      <c r="K119"/>
      <c r="L119"/>
    </row>
    <row r="120" spans="1:12" ht="14.25">
      <c r="A120" s="623"/>
      <c r="B120" s="631"/>
      <c r="C120" s="638"/>
      <c r="D120" s="638"/>
      <c r="E120" s="625"/>
      <c r="F120" s="626"/>
      <c r="H120" s="1"/>
      <c r="K120"/>
      <c r="L120"/>
    </row>
    <row r="121" spans="1:12" ht="14.25">
      <c r="A121" s="624"/>
      <c r="B121" s="631"/>
      <c r="C121" s="638"/>
      <c r="D121" s="638"/>
      <c r="E121" s="625"/>
      <c r="F121" s="626"/>
      <c r="H121" s="1"/>
      <c r="K121"/>
      <c r="L121"/>
    </row>
    <row r="122" spans="1:12" ht="14.25">
      <c r="A122" s="637"/>
      <c r="B122" s="637"/>
      <c r="C122" s="637"/>
      <c r="D122" s="637"/>
      <c r="E122" s="637"/>
      <c r="F122" s="637"/>
    </row>
    <row r="123" spans="1:12" ht="14.25">
      <c r="A123" s="43"/>
      <c r="B123" s="633"/>
      <c r="C123" s="634"/>
      <c r="D123" s="634"/>
      <c r="E123" s="635"/>
      <c r="F123" s="636"/>
    </row>
    <row r="124" spans="1:12" ht="14.25">
      <c r="A124" s="43"/>
      <c r="B124" s="631"/>
      <c r="C124" s="631"/>
      <c r="D124" s="631"/>
      <c r="E124" s="631"/>
      <c r="F124" s="631"/>
    </row>
    <row r="125" spans="1:12" ht="14.25">
      <c r="A125" s="632"/>
      <c r="B125" s="632"/>
      <c r="C125" s="632"/>
      <c r="D125" s="632"/>
      <c r="E125" s="632"/>
      <c r="F125" s="632"/>
    </row>
    <row r="126" spans="1:12" ht="16.5" customHeight="1">
      <c r="A126" s="49"/>
      <c r="B126" s="44"/>
      <c r="C126" s="49"/>
      <c r="D126" s="625"/>
      <c r="E126" s="627"/>
      <c r="F126" s="626"/>
    </row>
    <row r="127" spans="1:12" ht="14.25">
      <c r="A127" s="49"/>
      <c r="B127" s="44"/>
      <c r="C127" s="49"/>
      <c r="D127" s="631"/>
      <c r="E127" s="631"/>
      <c r="F127" s="631"/>
    </row>
    <row r="128" spans="1:12" ht="14.25">
      <c r="A128" s="49"/>
      <c r="B128" s="44"/>
      <c r="C128" s="49"/>
      <c r="D128" s="631"/>
      <c r="E128" s="631"/>
      <c r="F128" s="631"/>
    </row>
  </sheetData>
  <sheetProtection selectLockedCells="1" selectUnlockedCells="1"/>
  <mergeCells count="22">
    <mergeCell ref="C119:F119"/>
    <mergeCell ref="B111:F111"/>
    <mergeCell ref="B112:F112"/>
    <mergeCell ref="A113:F113"/>
    <mergeCell ref="B118:F118"/>
    <mergeCell ref="B115:F115"/>
    <mergeCell ref="A120:A121"/>
    <mergeCell ref="E120:F120"/>
    <mergeCell ref="D116:F116"/>
    <mergeCell ref="A117:F117"/>
    <mergeCell ref="D128:F128"/>
    <mergeCell ref="A125:F125"/>
    <mergeCell ref="B123:D123"/>
    <mergeCell ref="E123:F123"/>
    <mergeCell ref="B120:B121"/>
    <mergeCell ref="A122:F122"/>
    <mergeCell ref="D127:F127"/>
    <mergeCell ref="D126:F126"/>
    <mergeCell ref="E121:F121"/>
    <mergeCell ref="C121:D121"/>
    <mergeCell ref="C120:D120"/>
    <mergeCell ref="B124:F124"/>
  </mergeCells>
  <phoneticPr fontId="4"/>
  <dataValidations disablePrompts="1" count="1">
    <dataValidation type="list" allowBlank="1" showInputMessage="1" showErrorMessage="1" error="この項目は、トップダウンリストを使用しています。以下の手順を行い当てはまる項目を選択してください。_x000a_1.マス（セル）にカーソルを合わせる_x000a_2.右下に表示される逆三角の描かれたボタンを押す_x000a_3.当てはまる項目を選択する" sqref="H13" xr:uid="{00000000-0002-0000-0400-000000000000}">
      <formula1>"ジュニアリーダー,リーダー,農林漁業リーダー,保育リーダー,学校支援リーダー,インストラクター,学校支援インストラクター,コーディネーター"</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K81"/>
  <sheetViews>
    <sheetView showZeros="0" zoomScale="85" zoomScaleNormal="85" zoomScaleSheetLayoutView="100" workbookViewId="0">
      <selection activeCell="K31" sqref="K31"/>
    </sheetView>
  </sheetViews>
  <sheetFormatPr defaultColWidth="5.625" defaultRowHeight="13.5"/>
  <cols>
    <col min="1" max="2" width="5.5" style="134" customWidth="1"/>
    <col min="3" max="4" width="11" style="134" customWidth="1"/>
    <col min="5" max="5" width="11.5" style="134" customWidth="1"/>
    <col min="6" max="6" width="10.25" style="134" customWidth="1"/>
    <col min="7" max="7" width="8.5" style="134" customWidth="1"/>
    <col min="8" max="8" width="5.625" style="134" customWidth="1"/>
    <col min="9" max="9" width="7.75" style="134" customWidth="1"/>
    <col min="10" max="11" width="6.625" style="134" customWidth="1"/>
    <col min="12" max="16384" width="5.625" style="134"/>
  </cols>
  <sheetData>
    <row r="2" spans="1:11" ht="30.75">
      <c r="A2" s="664" t="s">
        <v>339</v>
      </c>
      <c r="B2" s="664"/>
      <c r="C2" s="664"/>
      <c r="D2" s="664"/>
      <c r="E2" s="664"/>
      <c r="F2" s="664"/>
      <c r="G2" s="664"/>
      <c r="H2" s="664"/>
      <c r="I2" s="664"/>
      <c r="J2" s="664"/>
    </row>
    <row r="3" spans="1:11" ht="15.95" customHeight="1">
      <c r="A3" s="176"/>
      <c r="B3" s="176"/>
      <c r="C3" s="176"/>
      <c r="D3" s="176"/>
      <c r="E3" s="176"/>
      <c r="F3" s="176"/>
      <c r="G3" s="176"/>
      <c r="H3" s="176"/>
      <c r="I3" s="176"/>
      <c r="J3" s="176"/>
    </row>
    <row r="4" spans="1:11" ht="15.95" customHeight="1">
      <c r="A4" s="667" t="s">
        <v>340</v>
      </c>
      <c r="B4" s="667"/>
      <c r="C4" s="667"/>
      <c r="D4" s="667"/>
      <c r="E4" s="667"/>
      <c r="F4" s="667"/>
      <c r="G4" s="667"/>
      <c r="H4" s="667"/>
      <c r="I4" s="667"/>
      <c r="J4" s="667"/>
      <c r="K4" s="667"/>
    </row>
    <row r="5" spans="1:11" ht="15.95" customHeight="1">
      <c r="A5" s="667"/>
      <c r="B5" s="667"/>
      <c r="C5" s="667"/>
      <c r="D5" s="667"/>
      <c r="E5" s="667"/>
      <c r="F5" s="667"/>
      <c r="G5" s="667"/>
      <c r="H5" s="667"/>
      <c r="I5" s="667"/>
      <c r="J5" s="667"/>
      <c r="K5" s="667"/>
    </row>
    <row r="6" spans="1:11" ht="28.5" customHeight="1">
      <c r="A6" s="667"/>
      <c r="B6" s="667"/>
      <c r="C6" s="667"/>
      <c r="D6" s="667"/>
      <c r="E6" s="667"/>
      <c r="F6" s="667"/>
      <c r="G6" s="667"/>
      <c r="H6" s="667"/>
      <c r="I6" s="667"/>
      <c r="J6" s="667"/>
      <c r="K6" s="667"/>
    </row>
    <row r="7" spans="1:11" ht="19.5" customHeight="1">
      <c r="A7" s="665" t="s">
        <v>341</v>
      </c>
      <c r="B7" s="665"/>
      <c r="C7" s="665"/>
      <c r="D7" s="665"/>
      <c r="E7" s="665"/>
      <c r="F7" s="665"/>
      <c r="G7" s="665"/>
      <c r="H7" s="665"/>
      <c r="I7" s="665"/>
      <c r="J7" s="663"/>
    </row>
    <row r="8" spans="1:11" s="177" customFormat="1" ht="19.5" customHeight="1">
      <c r="A8" s="655" t="s">
        <v>342</v>
      </c>
      <c r="B8" s="656"/>
      <c r="C8" s="659">
        <f>'②　養成講習申請書'!B7</f>
        <v>0</v>
      </c>
      <c r="D8" s="662"/>
      <c r="E8" s="662"/>
      <c r="F8" s="662"/>
      <c r="G8" s="660"/>
      <c r="H8" s="657" t="s">
        <v>343</v>
      </c>
      <c r="I8" s="658"/>
      <c r="J8" s="659">
        <f>'②　養成講習申請書'!I7</f>
        <v>0</v>
      </c>
      <c r="K8" s="660"/>
    </row>
    <row r="9" spans="1:11" s="177" customFormat="1" ht="19.5" customHeight="1">
      <c r="A9" s="661" t="s">
        <v>110</v>
      </c>
      <c r="B9" s="661"/>
      <c r="C9" s="662">
        <f>'②　養成講習申請書'!B16</f>
        <v>0</v>
      </c>
      <c r="D9" s="662"/>
      <c r="E9" s="662"/>
      <c r="F9" s="662"/>
      <c r="G9" s="662"/>
      <c r="H9" s="662"/>
      <c r="I9" s="662"/>
      <c r="J9" s="662"/>
      <c r="K9" s="660"/>
    </row>
    <row r="10" spans="1:11" s="177" customFormat="1" ht="19.5" customHeight="1">
      <c r="A10" s="178"/>
      <c r="B10" s="178"/>
      <c r="C10" s="178"/>
      <c r="D10" s="179"/>
      <c r="E10" s="179"/>
      <c r="F10" s="179"/>
      <c r="G10" s="179"/>
      <c r="H10" s="179"/>
      <c r="I10" s="179"/>
      <c r="J10" s="179"/>
    </row>
    <row r="11" spans="1:11" ht="19.5" customHeight="1">
      <c r="A11" s="663" t="s">
        <v>344</v>
      </c>
      <c r="B11" s="663"/>
      <c r="C11" s="663"/>
      <c r="D11" s="663"/>
      <c r="E11" s="663"/>
      <c r="F11" s="663"/>
      <c r="G11" s="663"/>
      <c r="H11" s="663"/>
      <c r="I11" s="663"/>
      <c r="J11" s="663"/>
    </row>
    <row r="12" spans="1:11" ht="19.5" customHeight="1">
      <c r="A12" s="642" t="s">
        <v>345</v>
      </c>
      <c r="B12" s="642"/>
      <c r="C12" s="649">
        <f>①基本情報!C50</f>
        <v>0</v>
      </c>
      <c r="D12" s="650" ph="1"/>
      <c r="E12" s="650" ph="1"/>
      <c r="F12" s="650" ph="1"/>
      <c r="G12" s="651" ph="1"/>
      <c r="H12" s="652" t="s">
        <v>346</v>
      </c>
      <c r="I12" s="653"/>
      <c r="J12" s="181">
        <f>①基本情報!C51</f>
        <v>0</v>
      </c>
      <c r="K12" s="180" t="s">
        <v>143</v>
      </c>
    </row>
    <row r="13" spans="1:11" ht="19.5" customHeight="1">
      <c r="A13" s="642" t="s">
        <v>347</v>
      </c>
      <c r="B13" s="642"/>
      <c r="C13" s="649">
        <f>①基本情報!C52</f>
        <v>0</v>
      </c>
      <c r="D13" s="650"/>
      <c r="E13" s="650"/>
      <c r="F13" s="650"/>
      <c r="G13" s="651"/>
      <c r="H13" s="652" t="s">
        <v>348</v>
      </c>
      <c r="I13" s="654"/>
      <c r="J13" s="648">
        <f>①基本情報!C53</f>
        <v>0</v>
      </c>
      <c r="K13" s="648"/>
    </row>
    <row r="14" spans="1:11" ht="19.5" customHeight="1">
      <c r="A14" s="642" t="s">
        <v>349</v>
      </c>
      <c r="B14" s="642"/>
      <c r="C14" s="646" t="s">
        <v>350</v>
      </c>
      <c r="D14" s="646"/>
      <c r="E14" s="646"/>
      <c r="F14" s="646"/>
      <c r="G14" s="646"/>
      <c r="H14" s="646" t="s">
        <v>351</v>
      </c>
      <c r="I14" s="646"/>
      <c r="J14" s="646"/>
      <c r="K14" s="646"/>
    </row>
    <row r="15" spans="1:11" ht="19.5" customHeight="1">
      <c r="A15" s="642"/>
      <c r="B15" s="642"/>
      <c r="C15" s="647">
        <f>①基本情報!C54</f>
        <v>0</v>
      </c>
      <c r="D15" s="647"/>
      <c r="E15" s="647"/>
      <c r="F15" s="647"/>
      <c r="G15" s="647"/>
      <c r="H15" s="647">
        <f>①基本情報!G54</f>
        <v>0</v>
      </c>
      <c r="I15" s="647"/>
      <c r="J15" s="647"/>
      <c r="K15" s="647"/>
    </row>
    <row r="16" spans="1:11" ht="19.5" customHeight="1">
      <c r="A16" s="642"/>
      <c r="B16" s="642"/>
      <c r="C16" s="647">
        <f>①基本情報!C55</f>
        <v>0</v>
      </c>
      <c r="D16" s="647"/>
      <c r="E16" s="647"/>
      <c r="F16" s="647"/>
      <c r="G16" s="647"/>
      <c r="H16" s="647">
        <f>①基本情報!G55</f>
        <v>0</v>
      </c>
      <c r="I16" s="647"/>
      <c r="J16" s="647"/>
      <c r="K16" s="647"/>
    </row>
    <row r="17" spans="1:11" ht="19.5" customHeight="1">
      <c r="A17" s="642"/>
      <c r="B17" s="642"/>
      <c r="C17" s="647">
        <f>①基本情報!C56</f>
        <v>0</v>
      </c>
      <c r="D17" s="647"/>
      <c r="E17" s="647"/>
      <c r="F17" s="647"/>
      <c r="G17" s="647"/>
      <c r="H17" s="647">
        <f>①基本情報!G56</f>
        <v>0</v>
      </c>
      <c r="I17" s="647"/>
      <c r="J17" s="647"/>
      <c r="K17" s="647"/>
    </row>
    <row r="18" spans="1:11" ht="19.5" customHeight="1">
      <c r="A18" s="642"/>
      <c r="B18" s="642"/>
      <c r="C18" s="647">
        <f>①基本情報!C57</f>
        <v>0</v>
      </c>
      <c r="D18" s="647"/>
      <c r="E18" s="647"/>
      <c r="F18" s="647"/>
      <c r="G18" s="647"/>
      <c r="H18" s="647">
        <f>①基本情報!G57</f>
        <v>0</v>
      </c>
      <c r="I18" s="647"/>
      <c r="J18" s="647"/>
      <c r="K18" s="647"/>
    </row>
    <row r="19" spans="1:11" ht="19.5" customHeight="1">
      <c r="A19" s="642"/>
      <c r="B19" s="642"/>
      <c r="C19" s="647">
        <f>①基本情報!C58</f>
        <v>0</v>
      </c>
      <c r="D19" s="647"/>
      <c r="E19" s="647"/>
      <c r="F19" s="647"/>
      <c r="G19" s="647"/>
      <c r="H19" s="647">
        <f>①基本情報!G58</f>
        <v>0</v>
      </c>
      <c r="I19" s="647"/>
      <c r="J19" s="647"/>
      <c r="K19" s="647"/>
    </row>
    <row r="20" spans="1:11" ht="19.5" customHeight="1">
      <c r="A20" s="642" t="s">
        <v>352</v>
      </c>
      <c r="B20" s="642"/>
      <c r="C20" s="642" t="s">
        <v>353</v>
      </c>
      <c r="D20" s="642"/>
      <c r="E20" s="642"/>
      <c r="F20" s="642"/>
      <c r="G20" s="642"/>
      <c r="H20" s="642" t="s">
        <v>354</v>
      </c>
      <c r="I20" s="642"/>
      <c r="J20" s="642"/>
      <c r="K20" s="642"/>
    </row>
    <row r="21" spans="1:11" ht="30.75" customHeight="1">
      <c r="A21" s="642"/>
      <c r="B21" s="642"/>
      <c r="C21" s="643" t="s">
        <v>355</v>
      </c>
      <c r="D21" s="644"/>
      <c r="E21" s="644"/>
      <c r="F21" s="644"/>
      <c r="G21" s="645"/>
      <c r="H21" s="646" t="s">
        <v>356</v>
      </c>
      <c r="I21" s="646"/>
      <c r="J21" s="646"/>
      <c r="K21" s="646"/>
    </row>
    <row r="22" spans="1:11" ht="19.5" customHeight="1">
      <c r="A22" s="642"/>
      <c r="B22" s="642"/>
      <c r="C22" s="647">
        <f>①基本情報!C60</f>
        <v>0</v>
      </c>
      <c r="D22" s="647"/>
      <c r="E22" s="647"/>
      <c r="F22" s="647"/>
      <c r="G22" s="647"/>
      <c r="H22" s="647">
        <f>①基本情報!G60</f>
        <v>0</v>
      </c>
      <c r="I22" s="647"/>
      <c r="J22" s="647"/>
      <c r="K22" s="647"/>
    </row>
    <row r="23" spans="1:11" ht="19.5" customHeight="1">
      <c r="A23" s="642"/>
      <c r="B23" s="642"/>
      <c r="C23" s="647">
        <f>①基本情報!C61</f>
        <v>0</v>
      </c>
      <c r="D23" s="647"/>
      <c r="E23" s="647"/>
      <c r="F23" s="647"/>
      <c r="G23" s="647"/>
      <c r="H23" s="647">
        <f>①基本情報!G61</f>
        <v>0</v>
      </c>
      <c r="I23" s="647"/>
      <c r="J23" s="647"/>
      <c r="K23" s="647"/>
    </row>
    <row r="24" spans="1:11" ht="19.5" customHeight="1">
      <c r="A24" s="642"/>
      <c r="B24" s="642"/>
      <c r="C24" s="647">
        <f>①基本情報!C62</f>
        <v>0</v>
      </c>
      <c r="D24" s="647"/>
      <c r="E24" s="647"/>
      <c r="F24" s="647"/>
      <c r="G24" s="647"/>
      <c r="H24" s="647">
        <f>①基本情報!G62</f>
        <v>0</v>
      </c>
      <c r="I24" s="647"/>
      <c r="J24" s="647"/>
      <c r="K24" s="647"/>
    </row>
    <row r="25" spans="1:11" ht="19.5" customHeight="1">
      <c r="A25" s="642"/>
      <c r="B25" s="642"/>
      <c r="C25" s="647">
        <f>①基本情報!C63</f>
        <v>0</v>
      </c>
      <c r="D25" s="647"/>
      <c r="E25" s="647"/>
      <c r="F25" s="647"/>
      <c r="G25" s="647"/>
      <c r="H25" s="647">
        <f>①基本情報!G63</f>
        <v>0</v>
      </c>
      <c r="I25" s="647"/>
      <c r="J25" s="647"/>
      <c r="K25" s="647"/>
    </row>
    <row r="26" spans="1:11" ht="19.5" customHeight="1">
      <c r="A26" s="642"/>
      <c r="B26" s="642"/>
      <c r="C26" s="647">
        <f>①基本情報!C64</f>
        <v>0</v>
      </c>
      <c r="D26" s="647"/>
      <c r="E26" s="647"/>
      <c r="F26" s="647"/>
      <c r="G26" s="647"/>
      <c r="H26" s="647">
        <f>①基本情報!G64</f>
        <v>0</v>
      </c>
      <c r="I26" s="647"/>
      <c r="J26" s="647"/>
      <c r="K26" s="647"/>
    </row>
    <row r="28" spans="1:11">
      <c r="A28" s="182"/>
      <c r="B28" s="182"/>
      <c r="C28" s="666" t="s">
        <v>357</v>
      </c>
      <c r="D28" s="666"/>
      <c r="E28" s="666"/>
      <c r="F28" s="666"/>
      <c r="G28" s="666"/>
      <c r="H28" s="182"/>
    </row>
    <row r="29" spans="1:11">
      <c r="A29" s="182"/>
      <c r="B29" s="182"/>
      <c r="C29" s="183"/>
      <c r="D29" s="183"/>
      <c r="E29" s="183"/>
      <c r="F29" s="183"/>
      <c r="G29" s="183"/>
      <c r="H29" s="182"/>
    </row>
    <row r="31" spans="1:11" ht="19.5" customHeight="1">
      <c r="A31" s="642" t="s">
        <v>345</v>
      </c>
      <c r="B31" s="642"/>
      <c r="C31" s="649">
        <f>①基本情報!C69</f>
        <v>0</v>
      </c>
      <c r="D31" s="650" ph="1"/>
      <c r="E31" s="650" ph="1"/>
      <c r="F31" s="650" ph="1"/>
      <c r="G31" s="651" ph="1"/>
      <c r="H31" s="652" t="s">
        <v>346</v>
      </c>
      <c r="I31" s="653"/>
      <c r="J31" s="181">
        <f>①基本情報!C70</f>
        <v>0</v>
      </c>
      <c r="K31" s="180" t="s">
        <v>143</v>
      </c>
    </row>
    <row r="32" spans="1:11" ht="19.5" customHeight="1">
      <c r="A32" s="642" t="s">
        <v>347</v>
      </c>
      <c r="B32" s="642"/>
      <c r="C32" s="649">
        <f>①基本情報!C71</f>
        <v>0</v>
      </c>
      <c r="D32" s="650"/>
      <c r="E32" s="650"/>
      <c r="F32" s="650"/>
      <c r="G32" s="651"/>
      <c r="H32" s="652" t="s">
        <v>348</v>
      </c>
      <c r="I32" s="654"/>
      <c r="J32" s="648">
        <f>①基本情報!C72</f>
        <v>0</v>
      </c>
      <c r="K32" s="648"/>
    </row>
    <row r="33" spans="1:11" ht="19.5" customHeight="1">
      <c r="A33" s="642" t="s">
        <v>349</v>
      </c>
      <c r="B33" s="642"/>
      <c r="C33" s="646" t="s">
        <v>350</v>
      </c>
      <c r="D33" s="646"/>
      <c r="E33" s="646"/>
      <c r="F33" s="646"/>
      <c r="G33" s="646"/>
      <c r="H33" s="646" t="s">
        <v>351</v>
      </c>
      <c r="I33" s="646"/>
      <c r="J33" s="646"/>
      <c r="K33" s="646"/>
    </row>
    <row r="34" spans="1:11" ht="19.5" customHeight="1">
      <c r="A34" s="642"/>
      <c r="B34" s="642"/>
      <c r="C34" s="647">
        <f>①基本情報!C73</f>
        <v>0</v>
      </c>
      <c r="D34" s="647"/>
      <c r="E34" s="647"/>
      <c r="F34" s="647"/>
      <c r="G34" s="647"/>
      <c r="H34" s="647">
        <f>①基本情報!G73</f>
        <v>0</v>
      </c>
      <c r="I34" s="647"/>
      <c r="J34" s="647"/>
      <c r="K34" s="647"/>
    </row>
    <row r="35" spans="1:11" ht="19.5" customHeight="1">
      <c r="A35" s="642"/>
      <c r="B35" s="642"/>
      <c r="C35" s="647">
        <f>①基本情報!C74</f>
        <v>0</v>
      </c>
      <c r="D35" s="647"/>
      <c r="E35" s="647"/>
      <c r="F35" s="647"/>
      <c r="G35" s="647"/>
      <c r="H35" s="647">
        <f>①基本情報!G74</f>
        <v>0</v>
      </c>
      <c r="I35" s="647"/>
      <c r="J35" s="647"/>
      <c r="K35" s="647"/>
    </row>
    <row r="36" spans="1:11" ht="19.5" customHeight="1">
      <c r="A36" s="642"/>
      <c r="B36" s="642"/>
      <c r="C36" s="647">
        <f>①基本情報!C75</f>
        <v>0</v>
      </c>
      <c r="D36" s="647"/>
      <c r="E36" s="647"/>
      <c r="F36" s="647"/>
      <c r="G36" s="647"/>
      <c r="H36" s="647">
        <f>①基本情報!G75</f>
        <v>0</v>
      </c>
      <c r="I36" s="647"/>
      <c r="J36" s="647"/>
      <c r="K36" s="647"/>
    </row>
    <row r="37" spans="1:11" ht="19.5" customHeight="1">
      <c r="A37" s="642"/>
      <c r="B37" s="642"/>
      <c r="C37" s="647">
        <f>①基本情報!C76</f>
        <v>0</v>
      </c>
      <c r="D37" s="647"/>
      <c r="E37" s="647"/>
      <c r="F37" s="647"/>
      <c r="G37" s="647"/>
      <c r="H37" s="647">
        <f>①基本情報!G76</f>
        <v>0</v>
      </c>
      <c r="I37" s="647"/>
      <c r="J37" s="647"/>
      <c r="K37" s="647"/>
    </row>
    <row r="38" spans="1:11" ht="19.5" customHeight="1">
      <c r="A38" s="642"/>
      <c r="B38" s="642"/>
      <c r="C38" s="647">
        <f>①基本情報!C77</f>
        <v>0</v>
      </c>
      <c r="D38" s="647"/>
      <c r="E38" s="647"/>
      <c r="F38" s="647"/>
      <c r="G38" s="647"/>
      <c r="H38" s="647">
        <f>①基本情報!G77</f>
        <v>0</v>
      </c>
      <c r="I38" s="647"/>
      <c r="J38" s="647"/>
      <c r="K38" s="647"/>
    </row>
    <row r="39" spans="1:11" ht="19.5" customHeight="1">
      <c r="A39" s="642" t="s">
        <v>352</v>
      </c>
      <c r="B39" s="642"/>
      <c r="C39" s="642" t="s">
        <v>353</v>
      </c>
      <c r="D39" s="642"/>
      <c r="E39" s="642"/>
      <c r="F39" s="642"/>
      <c r="G39" s="642"/>
      <c r="H39" s="642" t="s">
        <v>354</v>
      </c>
      <c r="I39" s="642"/>
      <c r="J39" s="642"/>
      <c r="K39" s="642"/>
    </row>
    <row r="40" spans="1:11" ht="30.75" customHeight="1">
      <c r="A40" s="642"/>
      <c r="B40" s="642"/>
      <c r="C40" s="643" t="s">
        <v>355</v>
      </c>
      <c r="D40" s="644"/>
      <c r="E40" s="644"/>
      <c r="F40" s="644"/>
      <c r="G40" s="645"/>
      <c r="H40" s="646" t="s">
        <v>356</v>
      </c>
      <c r="I40" s="646"/>
      <c r="J40" s="646"/>
      <c r="K40" s="646"/>
    </row>
    <row r="41" spans="1:11" ht="19.5" customHeight="1">
      <c r="A41" s="642"/>
      <c r="B41" s="642"/>
      <c r="C41" s="647">
        <f>①基本情報!C79</f>
        <v>0</v>
      </c>
      <c r="D41" s="647"/>
      <c r="E41" s="647"/>
      <c r="F41" s="647"/>
      <c r="G41" s="647"/>
      <c r="H41" s="647">
        <f>①基本情報!G79</f>
        <v>0</v>
      </c>
      <c r="I41" s="647"/>
      <c r="J41" s="647"/>
      <c r="K41" s="647"/>
    </row>
    <row r="42" spans="1:11" ht="19.5" customHeight="1">
      <c r="A42" s="642"/>
      <c r="B42" s="642"/>
      <c r="C42" s="647">
        <f>①基本情報!C80</f>
        <v>0</v>
      </c>
      <c r="D42" s="647"/>
      <c r="E42" s="647"/>
      <c r="F42" s="647"/>
      <c r="G42" s="647"/>
      <c r="H42" s="647">
        <f>①基本情報!G80</f>
        <v>0</v>
      </c>
      <c r="I42" s="647"/>
      <c r="J42" s="647"/>
      <c r="K42" s="647"/>
    </row>
    <row r="43" spans="1:11" ht="19.5" customHeight="1">
      <c r="A43" s="642"/>
      <c r="B43" s="642"/>
      <c r="C43" s="647">
        <f>①基本情報!C81</f>
        <v>0</v>
      </c>
      <c r="D43" s="647"/>
      <c r="E43" s="647"/>
      <c r="F43" s="647"/>
      <c r="G43" s="647"/>
      <c r="H43" s="647">
        <f>①基本情報!G81</f>
        <v>0</v>
      </c>
      <c r="I43" s="647"/>
      <c r="J43" s="647"/>
      <c r="K43" s="647"/>
    </row>
    <row r="44" spans="1:11" ht="19.5" customHeight="1">
      <c r="A44" s="642"/>
      <c r="B44" s="642"/>
      <c r="C44" s="647">
        <f>①基本情報!C82</f>
        <v>0</v>
      </c>
      <c r="D44" s="647"/>
      <c r="E44" s="647"/>
      <c r="F44" s="647"/>
      <c r="G44" s="647"/>
      <c r="H44" s="647">
        <f>①基本情報!G82</f>
        <v>0</v>
      </c>
      <c r="I44" s="647"/>
      <c r="J44" s="647"/>
      <c r="K44" s="647"/>
    </row>
    <row r="45" spans="1:11" ht="19.5" customHeight="1">
      <c r="A45" s="642"/>
      <c r="B45" s="642"/>
      <c r="C45" s="647">
        <f>①基本情報!C83</f>
        <v>0</v>
      </c>
      <c r="D45" s="647"/>
      <c r="E45" s="647"/>
      <c r="F45" s="647"/>
      <c r="G45" s="647"/>
      <c r="H45" s="647">
        <f>①基本情報!G83</f>
        <v>0</v>
      </c>
      <c r="I45" s="647"/>
      <c r="J45" s="647"/>
      <c r="K45" s="647"/>
    </row>
    <row r="49" spans="1:11" ht="19.5" customHeight="1">
      <c r="A49" s="642" t="s">
        <v>345</v>
      </c>
      <c r="B49" s="642"/>
      <c r="C49" s="649">
        <f>①基本情報!C87</f>
        <v>0</v>
      </c>
      <c r="D49" s="650" ph="1"/>
      <c r="E49" s="650" ph="1"/>
      <c r="F49" s="650" ph="1"/>
      <c r="G49" s="651" ph="1"/>
      <c r="H49" s="652" t="s">
        <v>346</v>
      </c>
      <c r="I49" s="653"/>
      <c r="J49" s="181">
        <f>①基本情報!C88</f>
        <v>0</v>
      </c>
      <c r="K49" s="180" t="s">
        <v>143</v>
      </c>
    </row>
    <row r="50" spans="1:11" ht="19.5" customHeight="1">
      <c r="A50" s="642" t="s">
        <v>347</v>
      </c>
      <c r="B50" s="642"/>
      <c r="C50" s="649">
        <f>①基本情報!C89</f>
        <v>0</v>
      </c>
      <c r="D50" s="650"/>
      <c r="E50" s="650"/>
      <c r="F50" s="650"/>
      <c r="G50" s="651"/>
      <c r="H50" s="652" t="s">
        <v>348</v>
      </c>
      <c r="I50" s="654"/>
      <c r="J50" s="648">
        <f>①基本情報!C90</f>
        <v>0</v>
      </c>
      <c r="K50" s="648"/>
    </row>
    <row r="51" spans="1:11" ht="19.5" customHeight="1">
      <c r="A51" s="642" t="s">
        <v>349</v>
      </c>
      <c r="B51" s="642"/>
      <c r="C51" s="646" t="s">
        <v>350</v>
      </c>
      <c r="D51" s="646"/>
      <c r="E51" s="646"/>
      <c r="F51" s="646"/>
      <c r="G51" s="646"/>
      <c r="H51" s="646" t="s">
        <v>351</v>
      </c>
      <c r="I51" s="646"/>
      <c r="J51" s="646"/>
      <c r="K51" s="646"/>
    </row>
    <row r="52" spans="1:11" ht="19.5" customHeight="1">
      <c r="A52" s="642"/>
      <c r="B52" s="642"/>
      <c r="C52" s="647">
        <f>①基本情報!C91</f>
        <v>0</v>
      </c>
      <c r="D52" s="647"/>
      <c r="E52" s="647"/>
      <c r="F52" s="647"/>
      <c r="G52" s="647"/>
      <c r="H52" s="647">
        <f>①基本情報!G91</f>
        <v>0</v>
      </c>
      <c r="I52" s="647"/>
      <c r="J52" s="647"/>
      <c r="K52" s="647"/>
    </row>
    <row r="53" spans="1:11" ht="19.5" customHeight="1">
      <c r="A53" s="642"/>
      <c r="B53" s="642"/>
      <c r="C53" s="647">
        <f>①基本情報!C92</f>
        <v>0</v>
      </c>
      <c r="D53" s="647"/>
      <c r="E53" s="647"/>
      <c r="F53" s="647"/>
      <c r="G53" s="647"/>
      <c r="H53" s="647">
        <f>①基本情報!G92</f>
        <v>0</v>
      </c>
      <c r="I53" s="647"/>
      <c r="J53" s="647"/>
      <c r="K53" s="647"/>
    </row>
    <row r="54" spans="1:11" ht="19.5" customHeight="1">
      <c r="A54" s="642"/>
      <c r="B54" s="642"/>
      <c r="C54" s="647">
        <f>①基本情報!C93</f>
        <v>0</v>
      </c>
      <c r="D54" s="647"/>
      <c r="E54" s="647"/>
      <c r="F54" s="647"/>
      <c r="G54" s="647"/>
      <c r="H54" s="647">
        <f>①基本情報!G93</f>
        <v>0</v>
      </c>
      <c r="I54" s="647"/>
      <c r="J54" s="647"/>
      <c r="K54" s="647"/>
    </row>
    <row r="55" spans="1:11" ht="19.5" customHeight="1">
      <c r="A55" s="642"/>
      <c r="B55" s="642"/>
      <c r="C55" s="647">
        <f>①基本情報!C94</f>
        <v>0</v>
      </c>
      <c r="D55" s="647"/>
      <c r="E55" s="647"/>
      <c r="F55" s="647"/>
      <c r="G55" s="647"/>
      <c r="H55" s="647">
        <f>①基本情報!G94</f>
        <v>0</v>
      </c>
      <c r="I55" s="647"/>
      <c r="J55" s="647"/>
      <c r="K55" s="647"/>
    </row>
    <row r="56" spans="1:11" ht="19.5" customHeight="1">
      <c r="A56" s="642"/>
      <c r="B56" s="642"/>
      <c r="C56" s="647">
        <f>①基本情報!C95</f>
        <v>0</v>
      </c>
      <c r="D56" s="647"/>
      <c r="E56" s="647"/>
      <c r="F56" s="647"/>
      <c r="G56" s="647"/>
      <c r="H56" s="647">
        <f>①基本情報!G95</f>
        <v>0</v>
      </c>
      <c r="I56" s="647"/>
      <c r="J56" s="647"/>
      <c r="K56" s="647"/>
    </row>
    <row r="57" spans="1:11" ht="19.5" customHeight="1">
      <c r="A57" s="642" t="s">
        <v>352</v>
      </c>
      <c r="B57" s="642"/>
      <c r="C57" s="642" t="s">
        <v>353</v>
      </c>
      <c r="D57" s="642"/>
      <c r="E57" s="642"/>
      <c r="F57" s="642"/>
      <c r="G57" s="642"/>
      <c r="H57" s="642" t="s">
        <v>354</v>
      </c>
      <c r="I57" s="642"/>
      <c r="J57" s="642"/>
      <c r="K57" s="642"/>
    </row>
    <row r="58" spans="1:11" ht="30.75" customHeight="1">
      <c r="A58" s="642"/>
      <c r="B58" s="642"/>
      <c r="C58" s="643" t="s">
        <v>355</v>
      </c>
      <c r="D58" s="644"/>
      <c r="E58" s="644"/>
      <c r="F58" s="644"/>
      <c r="G58" s="645"/>
      <c r="H58" s="646" t="s">
        <v>356</v>
      </c>
      <c r="I58" s="646"/>
      <c r="J58" s="646"/>
      <c r="K58" s="646"/>
    </row>
    <row r="59" spans="1:11" ht="19.5" customHeight="1">
      <c r="A59" s="642"/>
      <c r="B59" s="642"/>
      <c r="C59" s="647">
        <f>①基本情報!C97</f>
        <v>0</v>
      </c>
      <c r="D59" s="647"/>
      <c r="E59" s="647"/>
      <c r="F59" s="647"/>
      <c r="G59" s="647"/>
      <c r="H59" s="647">
        <f>①基本情報!G97</f>
        <v>0</v>
      </c>
      <c r="I59" s="647"/>
      <c r="J59" s="647"/>
      <c r="K59" s="647"/>
    </row>
    <row r="60" spans="1:11" ht="19.5" customHeight="1">
      <c r="A60" s="642"/>
      <c r="B60" s="642"/>
      <c r="C60" s="647">
        <f>①基本情報!C98</f>
        <v>0</v>
      </c>
      <c r="D60" s="647"/>
      <c r="E60" s="647"/>
      <c r="F60" s="647"/>
      <c r="G60" s="647"/>
      <c r="H60" s="647">
        <f>①基本情報!G98</f>
        <v>0</v>
      </c>
      <c r="I60" s="647"/>
      <c r="J60" s="647"/>
      <c r="K60" s="647"/>
    </row>
    <row r="61" spans="1:11" ht="19.5" customHeight="1">
      <c r="A61" s="642"/>
      <c r="B61" s="642"/>
      <c r="C61" s="647">
        <f>①基本情報!C99</f>
        <v>0</v>
      </c>
      <c r="D61" s="647"/>
      <c r="E61" s="647"/>
      <c r="F61" s="647"/>
      <c r="G61" s="647"/>
      <c r="H61" s="647">
        <f>①基本情報!G99</f>
        <v>0</v>
      </c>
      <c r="I61" s="647"/>
      <c r="J61" s="647"/>
      <c r="K61" s="647"/>
    </row>
    <row r="62" spans="1:11" ht="19.5" customHeight="1">
      <c r="A62" s="642"/>
      <c r="B62" s="642"/>
      <c r="C62" s="647">
        <f>①基本情報!C100</f>
        <v>0</v>
      </c>
      <c r="D62" s="647"/>
      <c r="E62" s="647"/>
      <c r="F62" s="647"/>
      <c r="G62" s="647"/>
      <c r="H62" s="647">
        <f>①基本情報!G100</f>
        <v>0</v>
      </c>
      <c r="I62" s="647"/>
      <c r="J62" s="647"/>
      <c r="K62" s="647"/>
    </row>
    <row r="63" spans="1:11" ht="19.5" customHeight="1">
      <c r="A63" s="642"/>
      <c r="B63" s="642"/>
      <c r="C63" s="647">
        <f>①基本情報!C101</f>
        <v>0</v>
      </c>
      <c r="D63" s="647"/>
      <c r="E63" s="647"/>
      <c r="F63" s="647"/>
      <c r="G63" s="647"/>
      <c r="H63" s="647">
        <f>①基本情報!G101</f>
        <v>0</v>
      </c>
      <c r="I63" s="647"/>
      <c r="J63" s="647"/>
      <c r="K63" s="647"/>
    </row>
    <row r="67" spans="1:11" ht="19.5" customHeight="1">
      <c r="A67" s="642" t="s">
        <v>345</v>
      </c>
      <c r="B67" s="642"/>
      <c r="C67" s="649">
        <f>①基本情報!C105</f>
        <v>0</v>
      </c>
      <c r="D67" s="650" ph="1"/>
      <c r="E67" s="650" ph="1"/>
      <c r="F67" s="650" ph="1"/>
      <c r="G67" s="651" ph="1"/>
      <c r="H67" s="652" t="s">
        <v>346</v>
      </c>
      <c r="I67" s="653"/>
      <c r="J67" s="181">
        <f>①基本情報!C106</f>
        <v>0</v>
      </c>
      <c r="K67" s="180" t="s">
        <v>143</v>
      </c>
    </row>
    <row r="68" spans="1:11" ht="19.5" customHeight="1">
      <c r="A68" s="642" t="s">
        <v>347</v>
      </c>
      <c r="B68" s="642"/>
      <c r="C68" s="649">
        <f>①基本情報!C107</f>
        <v>0</v>
      </c>
      <c r="D68" s="650"/>
      <c r="E68" s="650"/>
      <c r="F68" s="650"/>
      <c r="G68" s="651"/>
      <c r="H68" s="652" t="s">
        <v>348</v>
      </c>
      <c r="I68" s="654"/>
      <c r="J68" s="648">
        <f>①基本情報!C108</f>
        <v>0</v>
      </c>
      <c r="K68" s="648"/>
    </row>
    <row r="69" spans="1:11" ht="19.5" customHeight="1">
      <c r="A69" s="642" t="s">
        <v>349</v>
      </c>
      <c r="B69" s="642"/>
      <c r="C69" s="646" t="s">
        <v>350</v>
      </c>
      <c r="D69" s="646"/>
      <c r="E69" s="646"/>
      <c r="F69" s="646"/>
      <c r="G69" s="646"/>
      <c r="H69" s="646" t="s">
        <v>351</v>
      </c>
      <c r="I69" s="646"/>
      <c r="J69" s="646"/>
      <c r="K69" s="646"/>
    </row>
    <row r="70" spans="1:11" ht="19.5" customHeight="1">
      <c r="A70" s="642"/>
      <c r="B70" s="642"/>
      <c r="C70" s="647">
        <f>①基本情報!C109</f>
        <v>0</v>
      </c>
      <c r="D70" s="647"/>
      <c r="E70" s="647"/>
      <c r="F70" s="647"/>
      <c r="G70" s="647"/>
      <c r="H70" s="647">
        <f>①基本情報!G109</f>
        <v>0</v>
      </c>
      <c r="I70" s="647"/>
      <c r="J70" s="647"/>
      <c r="K70" s="647"/>
    </row>
    <row r="71" spans="1:11" ht="19.5" customHeight="1">
      <c r="A71" s="642"/>
      <c r="B71" s="642"/>
      <c r="C71" s="647">
        <f>①基本情報!C110</f>
        <v>0</v>
      </c>
      <c r="D71" s="647"/>
      <c r="E71" s="647"/>
      <c r="F71" s="647"/>
      <c r="G71" s="647"/>
      <c r="H71" s="647">
        <f>①基本情報!G110</f>
        <v>0</v>
      </c>
      <c r="I71" s="647"/>
      <c r="J71" s="647"/>
      <c r="K71" s="647"/>
    </row>
    <row r="72" spans="1:11" ht="19.5" customHeight="1">
      <c r="A72" s="642"/>
      <c r="B72" s="642"/>
      <c r="C72" s="647">
        <f>①基本情報!C111</f>
        <v>0</v>
      </c>
      <c r="D72" s="647"/>
      <c r="E72" s="647"/>
      <c r="F72" s="647"/>
      <c r="G72" s="647"/>
      <c r="H72" s="647">
        <f>①基本情報!G111</f>
        <v>0</v>
      </c>
      <c r="I72" s="647"/>
      <c r="J72" s="647"/>
      <c r="K72" s="647"/>
    </row>
    <row r="73" spans="1:11" ht="19.5" customHeight="1">
      <c r="A73" s="642"/>
      <c r="B73" s="642"/>
      <c r="C73" s="647">
        <f>①基本情報!C112</f>
        <v>0</v>
      </c>
      <c r="D73" s="647"/>
      <c r="E73" s="647"/>
      <c r="F73" s="647"/>
      <c r="G73" s="647"/>
      <c r="H73" s="647">
        <f>①基本情報!G112</f>
        <v>0</v>
      </c>
      <c r="I73" s="647"/>
      <c r="J73" s="647"/>
      <c r="K73" s="647"/>
    </row>
    <row r="74" spans="1:11" ht="19.5" customHeight="1">
      <c r="A74" s="642"/>
      <c r="B74" s="642"/>
      <c r="C74" s="647">
        <f>①基本情報!C113</f>
        <v>0</v>
      </c>
      <c r="D74" s="647"/>
      <c r="E74" s="647"/>
      <c r="F74" s="647"/>
      <c r="G74" s="647"/>
      <c r="H74" s="647">
        <f>①基本情報!G113</f>
        <v>0</v>
      </c>
      <c r="I74" s="647"/>
      <c r="J74" s="647"/>
      <c r="K74" s="647"/>
    </row>
    <row r="75" spans="1:11" ht="19.5" customHeight="1">
      <c r="A75" s="642" t="s">
        <v>352</v>
      </c>
      <c r="B75" s="642"/>
      <c r="C75" s="642" t="s">
        <v>353</v>
      </c>
      <c r="D75" s="642"/>
      <c r="E75" s="642"/>
      <c r="F75" s="642"/>
      <c r="G75" s="642"/>
      <c r="H75" s="642" t="s">
        <v>354</v>
      </c>
      <c r="I75" s="642"/>
      <c r="J75" s="642"/>
      <c r="K75" s="642"/>
    </row>
    <row r="76" spans="1:11" ht="30.75" customHeight="1">
      <c r="A76" s="642"/>
      <c r="B76" s="642"/>
      <c r="C76" s="643" t="s">
        <v>355</v>
      </c>
      <c r="D76" s="644"/>
      <c r="E76" s="644"/>
      <c r="F76" s="644"/>
      <c r="G76" s="645"/>
      <c r="H76" s="646" t="s">
        <v>356</v>
      </c>
      <c r="I76" s="646"/>
      <c r="J76" s="646"/>
      <c r="K76" s="646"/>
    </row>
    <row r="77" spans="1:11" ht="19.5" customHeight="1">
      <c r="A77" s="642"/>
      <c r="B77" s="642"/>
      <c r="C77" s="647">
        <f>①基本情報!C115</f>
        <v>0</v>
      </c>
      <c r="D77" s="647"/>
      <c r="E77" s="647"/>
      <c r="F77" s="647"/>
      <c r="G77" s="647"/>
      <c r="H77" s="647">
        <f>①基本情報!G115</f>
        <v>0</v>
      </c>
      <c r="I77" s="647"/>
      <c r="J77" s="647"/>
      <c r="K77" s="647"/>
    </row>
    <row r="78" spans="1:11" ht="19.5" customHeight="1">
      <c r="A78" s="642"/>
      <c r="B78" s="642"/>
      <c r="C78" s="647">
        <f>①基本情報!C116</f>
        <v>0</v>
      </c>
      <c r="D78" s="647"/>
      <c r="E78" s="647"/>
      <c r="F78" s="647"/>
      <c r="G78" s="647"/>
      <c r="H78" s="647">
        <f>①基本情報!G116</f>
        <v>0</v>
      </c>
      <c r="I78" s="647"/>
      <c r="J78" s="647"/>
      <c r="K78" s="647"/>
    </row>
    <row r="79" spans="1:11" ht="19.5" customHeight="1">
      <c r="A79" s="642"/>
      <c r="B79" s="642"/>
      <c r="C79" s="647">
        <f>①基本情報!C117</f>
        <v>0</v>
      </c>
      <c r="D79" s="647"/>
      <c r="E79" s="647"/>
      <c r="F79" s="647"/>
      <c r="G79" s="647"/>
      <c r="H79" s="647">
        <f>①基本情報!G117</f>
        <v>0</v>
      </c>
      <c r="I79" s="647"/>
      <c r="J79" s="647"/>
      <c r="K79" s="647"/>
    </row>
    <row r="80" spans="1:11" ht="19.5" customHeight="1">
      <c r="A80" s="642"/>
      <c r="B80" s="642"/>
      <c r="C80" s="647">
        <f>①基本情報!C118</f>
        <v>0</v>
      </c>
      <c r="D80" s="647"/>
      <c r="E80" s="647"/>
      <c r="F80" s="647"/>
      <c r="G80" s="647"/>
      <c r="H80" s="647">
        <f>①基本情報!G118</f>
        <v>0</v>
      </c>
      <c r="I80" s="647"/>
      <c r="J80" s="647"/>
      <c r="K80" s="647"/>
    </row>
    <row r="81" spans="1:11" ht="19.5" customHeight="1">
      <c r="A81" s="642"/>
      <c r="B81" s="642"/>
      <c r="C81" s="647">
        <f>①基本情報!C119</f>
        <v>0</v>
      </c>
      <c r="D81" s="647"/>
      <c r="E81" s="647"/>
      <c r="F81" s="647"/>
      <c r="G81" s="647"/>
      <c r="H81" s="647">
        <f>①基本情報!G119</f>
        <v>0</v>
      </c>
      <c r="I81" s="647"/>
      <c r="J81" s="647"/>
      <c r="K81" s="647"/>
    </row>
  </sheetData>
  <sheetProtection selectLockedCells="1"/>
  <mergeCells count="151">
    <mergeCell ref="A57:B63"/>
    <mergeCell ref="C57:G57"/>
    <mergeCell ref="H57:K57"/>
    <mergeCell ref="C58:G58"/>
    <mergeCell ref="H58:K58"/>
    <mergeCell ref="C59:G59"/>
    <mergeCell ref="H59:K59"/>
    <mergeCell ref="A4:K6"/>
    <mergeCell ref="C63:G63"/>
    <mergeCell ref="H63:K63"/>
    <mergeCell ref="C8:G8"/>
    <mergeCell ref="C60:G60"/>
    <mergeCell ref="H60:K60"/>
    <mergeCell ref="C61:G61"/>
    <mergeCell ref="H61:K61"/>
    <mergeCell ref="C62:G62"/>
    <mergeCell ref="H62:K62"/>
    <mergeCell ref="A50:B50"/>
    <mergeCell ref="C50:G50"/>
    <mergeCell ref="H50:I50"/>
    <mergeCell ref="J50:K50"/>
    <mergeCell ref="A39:B45"/>
    <mergeCell ref="A51:B56"/>
    <mergeCell ref="C51:G51"/>
    <mergeCell ref="C56:G56"/>
    <mergeCell ref="H56:K56"/>
    <mergeCell ref="C42:G42"/>
    <mergeCell ref="H42:K42"/>
    <mergeCell ref="C43:G43"/>
    <mergeCell ref="H43:K43"/>
    <mergeCell ref="C44:G44"/>
    <mergeCell ref="H44:K44"/>
    <mergeCell ref="C45:G45"/>
    <mergeCell ref="H45:K45"/>
    <mergeCell ref="H51:K51"/>
    <mergeCell ref="C52:G52"/>
    <mergeCell ref="H52:K52"/>
    <mergeCell ref="C53:G53"/>
    <mergeCell ref="H53:K53"/>
    <mergeCell ref="C54:G54"/>
    <mergeCell ref="H54:K54"/>
    <mergeCell ref="C55:G55"/>
    <mergeCell ref="H55:K55"/>
    <mergeCell ref="A49:B49"/>
    <mergeCell ref="C49:G49"/>
    <mergeCell ref="H49:I49"/>
    <mergeCell ref="C39:G39"/>
    <mergeCell ref="H39:K39"/>
    <mergeCell ref="C40:G40"/>
    <mergeCell ref="H40:K40"/>
    <mergeCell ref="C41:G41"/>
    <mergeCell ref="H35:K35"/>
    <mergeCell ref="C36:G36"/>
    <mergeCell ref="H36:K36"/>
    <mergeCell ref="C37:G37"/>
    <mergeCell ref="H37:K37"/>
    <mergeCell ref="H41:K41"/>
    <mergeCell ref="C38:G38"/>
    <mergeCell ref="H38:K38"/>
    <mergeCell ref="A32:B32"/>
    <mergeCell ref="C32:G32"/>
    <mergeCell ref="H32:I32"/>
    <mergeCell ref="J32:K32"/>
    <mergeCell ref="A33:B38"/>
    <mergeCell ref="C33:G33"/>
    <mergeCell ref="H33:K33"/>
    <mergeCell ref="C34:G34"/>
    <mergeCell ref="H34:K34"/>
    <mergeCell ref="C35:G35"/>
    <mergeCell ref="C23:G23"/>
    <mergeCell ref="H23:K23"/>
    <mergeCell ref="H22:K22"/>
    <mergeCell ref="C24:G24"/>
    <mergeCell ref="H24:K24"/>
    <mergeCell ref="A31:B31"/>
    <mergeCell ref="C31:G31"/>
    <mergeCell ref="H31:I31"/>
    <mergeCell ref="H18:K18"/>
    <mergeCell ref="C19:G19"/>
    <mergeCell ref="H19:K19"/>
    <mergeCell ref="C26:G26"/>
    <mergeCell ref="H26:K26"/>
    <mergeCell ref="C28:G28"/>
    <mergeCell ref="C22:G22"/>
    <mergeCell ref="H25:K25"/>
    <mergeCell ref="C12:G12"/>
    <mergeCell ref="H12:I12"/>
    <mergeCell ref="A2:J2"/>
    <mergeCell ref="A7:J7"/>
    <mergeCell ref="A14:B19"/>
    <mergeCell ref="C14:G14"/>
    <mergeCell ref="H14:K14"/>
    <mergeCell ref="C16:G16"/>
    <mergeCell ref="H16:K16"/>
    <mergeCell ref="C17:G17"/>
    <mergeCell ref="H13:I13"/>
    <mergeCell ref="J13:K13"/>
    <mergeCell ref="C13:G13"/>
    <mergeCell ref="A67:B67"/>
    <mergeCell ref="C67:G67"/>
    <mergeCell ref="H67:I67"/>
    <mergeCell ref="A68:B68"/>
    <mergeCell ref="C68:G68"/>
    <mergeCell ref="H68:I68"/>
    <mergeCell ref="C15:G15"/>
    <mergeCell ref="H15:K15"/>
    <mergeCell ref="A8:B8"/>
    <mergeCell ref="H8:I8"/>
    <mergeCell ref="J8:K8"/>
    <mergeCell ref="A13:B13"/>
    <mergeCell ref="A9:B9"/>
    <mergeCell ref="C9:K9"/>
    <mergeCell ref="A11:J11"/>
    <mergeCell ref="A12:B12"/>
    <mergeCell ref="A20:B26"/>
    <mergeCell ref="C20:G20"/>
    <mergeCell ref="H20:K20"/>
    <mergeCell ref="C21:G21"/>
    <mergeCell ref="H21:K21"/>
    <mergeCell ref="H17:K17"/>
    <mergeCell ref="C18:G18"/>
    <mergeCell ref="C25:G25"/>
    <mergeCell ref="J68:K68"/>
    <mergeCell ref="A69:B74"/>
    <mergeCell ref="C69:G69"/>
    <mergeCell ref="H69:K69"/>
    <mergeCell ref="C70:G70"/>
    <mergeCell ref="H70:K70"/>
    <mergeCell ref="C71:G71"/>
    <mergeCell ref="H71:K71"/>
    <mergeCell ref="C72:G72"/>
    <mergeCell ref="H72:K72"/>
    <mergeCell ref="C73:G73"/>
    <mergeCell ref="H73:K73"/>
    <mergeCell ref="C74:G74"/>
    <mergeCell ref="H74:K74"/>
    <mergeCell ref="A75:B81"/>
    <mergeCell ref="C75:G75"/>
    <mergeCell ref="H75:K75"/>
    <mergeCell ref="C76:G76"/>
    <mergeCell ref="H76:K76"/>
    <mergeCell ref="C77:G77"/>
    <mergeCell ref="C81:G81"/>
    <mergeCell ref="H81:K81"/>
    <mergeCell ref="H77:K77"/>
    <mergeCell ref="C78:G78"/>
    <mergeCell ref="H78:K78"/>
    <mergeCell ref="C79:G79"/>
    <mergeCell ref="H79:K79"/>
    <mergeCell ref="C80:G80"/>
    <mergeCell ref="H80:K80"/>
  </mergeCells>
  <phoneticPr fontId="4"/>
  <pageMargins left="0.78740157480314965" right="0.51181102362204722" top="0.98425196850393704" bottom="0.98425196850393704" header="0.51181102362204722" footer="0.51181102362204722"/>
  <pageSetup paperSize="9" orientation="portrait" r:id="rId1"/>
  <headerFooter alignWithMargins="0">
    <oddHeader>&amp;R③講師プロフィール</oddHeader>
    <oddFooter>&amp;C３</oddFooter>
  </headerFooter>
  <rowBreaks count="1" manualBreakCount="1">
    <brk id="2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S221"/>
  <sheetViews>
    <sheetView showZeros="0" zoomScale="70" zoomScaleNormal="70" zoomScaleSheetLayoutView="55" zoomScalePageLayoutView="85" workbookViewId="0">
      <selection activeCell="C17" sqref="C17:G17"/>
    </sheetView>
  </sheetViews>
  <sheetFormatPr defaultColWidth="10.625" defaultRowHeight="14.25"/>
  <cols>
    <col min="1" max="1" width="3.625" style="92" customWidth="1"/>
    <col min="2" max="2" width="22.625" style="92" customWidth="1"/>
    <col min="3" max="3" width="20.625" style="94" customWidth="1"/>
    <col min="4" max="4" width="20.75" style="92" customWidth="1"/>
    <col min="5" max="5" width="18.5" style="92" customWidth="1"/>
    <col min="6" max="6" width="9.125" style="92" customWidth="1"/>
    <col min="7" max="14" width="10.625" style="92"/>
    <col min="15" max="15" width="10.625" style="92" hidden="1" customWidth="1"/>
    <col min="16" max="16384" width="10.625" style="92"/>
  </cols>
  <sheetData>
    <row r="1" spans="1:19" ht="21">
      <c r="G1" s="114" t="s">
        <v>358</v>
      </c>
      <c r="H1" s="694" t="s">
        <v>359</v>
      </c>
      <c r="I1" s="694"/>
    </row>
    <row r="2" spans="1:19" ht="32.25">
      <c r="A2" s="695" t="s">
        <v>360</v>
      </c>
      <c r="B2" s="696"/>
      <c r="C2" s="696"/>
      <c r="D2" s="696"/>
      <c r="E2" s="696"/>
      <c r="F2" s="696"/>
      <c r="G2" s="696"/>
      <c r="H2" s="90">
        <f>IF(COUNTIF(H4:H19,"入力漏れ"),COUNTIF(H4:H19,"入力漏れ"),"0")</f>
        <v>3</v>
      </c>
      <c r="I2" s="1" t="s">
        <v>165</v>
      </c>
    </row>
    <row r="3" spans="1:19" ht="18" customHeight="1">
      <c r="A3" s="115"/>
      <c r="B3" s="116"/>
      <c r="C3" s="116"/>
      <c r="D3" s="116"/>
      <c r="E3" s="116"/>
      <c r="F3" s="116"/>
      <c r="G3" s="116"/>
      <c r="H3" s="89"/>
      <c r="I3" s="89"/>
    </row>
    <row r="4" spans="1:19" ht="17.25" customHeight="1">
      <c r="A4" s="115"/>
      <c r="B4" s="116"/>
      <c r="C4" s="116"/>
      <c r="D4" s="116"/>
      <c r="E4" s="207" t="s">
        <v>361</v>
      </c>
      <c r="F4" s="697"/>
      <c r="G4" s="698"/>
      <c r="H4" s="91" t="str">
        <f>IF(OR(ISBLANK(F4)),"入力漏れ","")</f>
        <v>入力漏れ</v>
      </c>
      <c r="I4" s="89"/>
    </row>
    <row r="5" spans="1:19" ht="17.25" customHeight="1">
      <c r="A5" s="115"/>
      <c r="B5" s="116"/>
      <c r="C5" s="116"/>
      <c r="D5" s="116"/>
      <c r="E5" s="117" t="s">
        <v>362</v>
      </c>
      <c r="F5" s="699">
        <f>①基本情報!C17</f>
        <v>0</v>
      </c>
      <c r="G5" s="700"/>
      <c r="H5" s="91" t="str">
        <f>IF(OR(ISBLANK(F5)),"入力漏れ","")</f>
        <v/>
      </c>
      <c r="I5" s="89"/>
      <c r="K5" s="170" t="s">
        <v>175</v>
      </c>
      <c r="L5" s="170"/>
      <c r="M5" s="170"/>
      <c r="N5" s="99"/>
      <c r="O5" s="99"/>
      <c r="P5" s="99"/>
      <c r="Q5" s="171"/>
      <c r="R5" s="99"/>
      <c r="S5" s="99"/>
    </row>
    <row r="6" spans="1:19" ht="28.5">
      <c r="A6" s="115"/>
      <c r="B6" s="701" t="s">
        <v>363</v>
      </c>
      <c r="C6" s="702"/>
      <c r="D6" s="116"/>
      <c r="E6" s="116"/>
      <c r="F6" s="116"/>
      <c r="G6" s="116"/>
      <c r="H6" s="89"/>
      <c r="I6" s="89"/>
      <c r="K6" s="172"/>
      <c r="L6" s="173" t="s">
        <v>179</v>
      </c>
      <c r="M6" s="99"/>
      <c r="N6" s="99"/>
      <c r="O6" s="171"/>
      <c r="P6" s="99"/>
      <c r="Q6" s="99"/>
      <c r="R6" s="99"/>
      <c r="S6" s="99"/>
    </row>
    <row r="7" spans="1:19" ht="21" customHeight="1" thickBot="1">
      <c r="B7" s="118"/>
      <c r="C7" s="118"/>
      <c r="D7" s="118"/>
      <c r="E7" s="118"/>
      <c r="K7" s="174"/>
      <c r="L7" s="63"/>
      <c r="M7" s="99"/>
      <c r="N7" s="99"/>
      <c r="O7" s="171"/>
      <c r="P7" s="99"/>
      <c r="Q7" s="99"/>
      <c r="R7" s="99"/>
      <c r="S7" s="99"/>
    </row>
    <row r="8" spans="1:19" ht="21.75" thickBot="1">
      <c r="B8" s="98" t="s">
        <v>364</v>
      </c>
      <c r="C8" s="118"/>
      <c r="D8" s="118"/>
      <c r="E8" s="118"/>
      <c r="K8" s="175"/>
      <c r="L8" t="s">
        <v>15</v>
      </c>
      <c r="M8" s="99"/>
      <c r="N8" s="99"/>
      <c r="O8" s="171"/>
      <c r="P8" s="99"/>
      <c r="Q8"/>
      <c r="R8"/>
      <c r="S8" s="99"/>
    </row>
    <row r="9" spans="1:19" ht="21" customHeight="1">
      <c r="B9" s="119" t="s">
        <v>365</v>
      </c>
      <c r="C9" s="703">
        <f>①基本情報!C6</f>
        <v>0</v>
      </c>
      <c r="D9" s="704"/>
      <c r="E9" s="704"/>
      <c r="F9" s="704"/>
      <c r="G9" s="705"/>
      <c r="H9" s="91" t="str">
        <f>IF(OR(ISBLANK(C9)),"入力漏れ","")</f>
        <v/>
      </c>
      <c r="K9"/>
      <c r="L9" t="s">
        <v>366</v>
      </c>
      <c r="M9" s="99"/>
      <c r="N9" s="99"/>
      <c r="O9" s="171"/>
      <c r="P9" s="99"/>
      <c r="Q9"/>
      <c r="R9"/>
      <c r="S9" s="99"/>
    </row>
    <row r="10" spans="1:19" ht="21" customHeight="1">
      <c r="B10" s="117" t="s">
        <v>367</v>
      </c>
      <c r="C10" s="157">
        <f>①基本情報!C7</f>
        <v>0</v>
      </c>
      <c r="D10" s="117" t="s">
        <v>368</v>
      </c>
      <c r="E10" s="681">
        <f>①基本情報!C15</f>
        <v>0</v>
      </c>
      <c r="F10" s="682"/>
      <c r="G10" s="683"/>
      <c r="H10" s="91" t="str">
        <f>IF(OR(ISBLANK(C10),ISBLANK(E10)),"入力漏れ","")</f>
        <v/>
      </c>
    </row>
    <row r="11" spans="1:19" ht="21" customHeight="1">
      <c r="B11" s="93"/>
      <c r="C11" s="92"/>
      <c r="E11" s="93"/>
      <c r="F11" s="121"/>
    </row>
    <row r="12" spans="1:19" ht="21">
      <c r="B12" s="98" t="s">
        <v>369</v>
      </c>
      <c r="C12" s="118"/>
      <c r="E12" s="118"/>
      <c r="F12" s="118"/>
    </row>
    <row r="13" spans="1:19" ht="21" customHeight="1">
      <c r="B13" s="117" t="s">
        <v>370</v>
      </c>
      <c r="C13" s="684"/>
      <c r="D13" s="685"/>
      <c r="E13" s="685"/>
      <c r="F13" s="685"/>
      <c r="G13" s="686"/>
      <c r="H13" s="91" t="str">
        <f>IF(OR(ISBLANK(C13)),"入力漏れ","")</f>
        <v>入力漏れ</v>
      </c>
    </row>
    <row r="14" spans="1:19" ht="21" customHeight="1">
      <c r="B14" s="117" t="s">
        <v>371</v>
      </c>
      <c r="C14" s="687">
        <f>①基本情報!C20</f>
        <v>0</v>
      </c>
      <c r="D14" s="688"/>
      <c r="E14" s="688"/>
      <c r="F14" s="688"/>
      <c r="G14" s="689"/>
      <c r="H14" s="91" t="str">
        <f>IF(OR(ISBLANK(C14)),"入力漏れ","")</f>
        <v/>
      </c>
    </row>
    <row r="15" spans="1:19" ht="21" customHeight="1">
      <c r="B15" s="122" t="s">
        <v>372</v>
      </c>
      <c r="C15" s="690">
        <f>①基本情報!C21</f>
        <v>0</v>
      </c>
      <c r="D15" s="691"/>
      <c r="E15" s="122" t="s">
        <v>373</v>
      </c>
      <c r="F15" s="692">
        <f>①基本情報!C22</f>
        <v>0</v>
      </c>
      <c r="G15" s="693"/>
      <c r="H15" s="91" t="str">
        <f>IF(OR(ISBLANK(C15),ISBLANK(F15)),"入力漏れ","")</f>
        <v/>
      </c>
      <c r="I15" s="94"/>
    </row>
    <row r="16" spans="1:19" ht="27">
      <c r="B16" s="122" t="s">
        <v>374</v>
      </c>
      <c r="C16" s="691">
        <f>①基本情報!C23</f>
        <v>0</v>
      </c>
      <c r="D16" s="691"/>
      <c r="E16" s="123" t="s">
        <v>375</v>
      </c>
      <c r="F16" s="693">
        <f>①基本情報!C24</f>
        <v>0</v>
      </c>
      <c r="G16" s="693"/>
      <c r="H16" s="91" t="str">
        <f>IF(OR(ISBLANK(C16),ISBLANK(F16)),"入力漏れ","")</f>
        <v/>
      </c>
    </row>
    <row r="17" spans="1:9" ht="27" customHeight="1">
      <c r="B17" s="124" t="s">
        <v>376</v>
      </c>
      <c r="C17" s="674" t="b">
        <f>IF(①基本情報!C19="自然体験活動指導者（リーダー）養成講習","NEALリーダー",IF(①基本情報!C19="自然体験活動上級指導者（インストラクター）養成講習","NEALインストラクター",IF(①基本情報!C19="自然体験活動総括指導者（コーディネーター）養成講習","NEALコーディネーター",IF(①基本情報!C19="指導者資格更新講習（インストラクター）","NEALインストラクター",IF(①基本情報!C19="指導者資格更新講習（コーディネーター）","NEALコーディネーター",IF(①基本情報!C19="自然体験活動指導者（リーダー）養成講習【科目互換：保育士資格・幼稚園・小学校教諭免許】","NEALリーダー",IF(①基本情報!C19="自然体験活動指導者（リーダー）養成講習【科目互換：中学校・高等学校教諭免許】","NEALリーダー")))))))</f>
        <v>0</v>
      </c>
      <c r="D17" s="675"/>
      <c r="E17" s="675"/>
      <c r="F17" s="675"/>
      <c r="G17" s="676"/>
      <c r="H17" s="91" t="str">
        <f>IF(OR(ISBLANK(C17)),"入力漏れ","")</f>
        <v/>
      </c>
      <c r="I17" s="94"/>
    </row>
    <row r="18" spans="1:9" ht="24.75" customHeight="1">
      <c r="B18" s="117" t="s">
        <v>377</v>
      </c>
      <c r="C18" s="677"/>
      <c r="D18" s="677"/>
      <c r="E18" s="117" t="s">
        <v>378</v>
      </c>
      <c r="F18" s="677"/>
      <c r="G18" s="677"/>
      <c r="H18" s="91" t="str">
        <f>IF(OR(ISBLANK(C18),ISBLANK(F18)),"入力漏れ","")</f>
        <v>入力漏れ</v>
      </c>
    </row>
    <row r="19" spans="1:9" ht="21" customHeight="1">
      <c r="B19" s="93"/>
      <c r="D19" s="94"/>
      <c r="E19" s="93"/>
      <c r="F19" s="95"/>
      <c r="G19" s="95"/>
      <c r="H19" s="96"/>
    </row>
    <row r="20" spans="1:9" ht="21" customHeight="1">
      <c r="A20" s="97"/>
      <c r="B20" s="98" t="s">
        <v>379</v>
      </c>
      <c r="C20" s="99"/>
      <c r="D20" s="99"/>
      <c r="E20" s="99"/>
      <c r="F20" s="99"/>
      <c r="G20" s="99"/>
    </row>
    <row r="21" spans="1:9" ht="18" customHeight="1" thickBot="1">
      <c r="A21" s="105" t="s">
        <v>380</v>
      </c>
      <c r="B21" s="106" t="s">
        <v>381</v>
      </c>
      <c r="C21" s="107" t="s">
        <v>382</v>
      </c>
      <c r="D21" s="107" t="s">
        <v>383</v>
      </c>
      <c r="E21" s="106" t="s">
        <v>384</v>
      </c>
      <c r="F21" s="678" t="s">
        <v>385</v>
      </c>
      <c r="G21" s="678"/>
    </row>
    <row r="22" spans="1:9" ht="18" customHeight="1">
      <c r="A22" s="100">
        <v>1</v>
      </c>
      <c r="B22" s="158"/>
      <c r="C22" s="159"/>
      <c r="D22" s="159"/>
      <c r="E22" s="160"/>
      <c r="F22" s="679"/>
      <c r="G22" s="680"/>
    </row>
    <row r="23" spans="1:9" ht="18" customHeight="1">
      <c r="A23" s="100">
        <v>2</v>
      </c>
      <c r="B23" s="161"/>
      <c r="C23" s="162"/>
      <c r="D23" s="162"/>
      <c r="E23" s="163"/>
      <c r="F23" s="670"/>
      <c r="G23" s="671"/>
    </row>
    <row r="24" spans="1:9" ht="18" customHeight="1">
      <c r="A24" s="100">
        <v>3</v>
      </c>
      <c r="B24" s="161"/>
      <c r="C24" s="162"/>
      <c r="D24" s="162"/>
      <c r="E24" s="163"/>
      <c r="F24" s="670"/>
      <c r="G24" s="671"/>
    </row>
    <row r="25" spans="1:9" ht="18" customHeight="1">
      <c r="A25" s="100">
        <v>4</v>
      </c>
      <c r="B25" s="161"/>
      <c r="C25" s="162"/>
      <c r="D25" s="162"/>
      <c r="E25" s="163"/>
      <c r="F25" s="670"/>
      <c r="G25" s="671"/>
    </row>
    <row r="26" spans="1:9" ht="18" customHeight="1">
      <c r="A26" s="100">
        <v>5</v>
      </c>
      <c r="B26" s="161"/>
      <c r="C26" s="162"/>
      <c r="D26" s="162"/>
      <c r="E26" s="163"/>
      <c r="F26" s="670"/>
      <c r="G26" s="671"/>
    </row>
    <row r="27" spans="1:9" ht="18" customHeight="1">
      <c r="A27" s="100">
        <v>6</v>
      </c>
      <c r="B27" s="161"/>
      <c r="C27" s="162"/>
      <c r="D27" s="162"/>
      <c r="E27" s="163"/>
      <c r="F27" s="670"/>
      <c r="G27" s="671"/>
    </row>
    <row r="28" spans="1:9" ht="18" customHeight="1">
      <c r="A28" s="100">
        <v>7</v>
      </c>
      <c r="B28" s="161"/>
      <c r="C28" s="162"/>
      <c r="D28" s="162"/>
      <c r="E28" s="163"/>
      <c r="F28" s="670"/>
      <c r="G28" s="671"/>
    </row>
    <row r="29" spans="1:9" ht="18" customHeight="1">
      <c r="A29" s="100">
        <v>8</v>
      </c>
      <c r="B29" s="161"/>
      <c r="C29" s="162"/>
      <c r="D29" s="162"/>
      <c r="E29" s="163"/>
      <c r="F29" s="670"/>
      <c r="G29" s="671"/>
    </row>
    <row r="30" spans="1:9" ht="18" customHeight="1">
      <c r="A30" s="100">
        <v>9</v>
      </c>
      <c r="B30" s="161"/>
      <c r="C30" s="162"/>
      <c r="D30" s="162"/>
      <c r="E30" s="163"/>
      <c r="F30" s="670"/>
      <c r="G30" s="671"/>
    </row>
    <row r="31" spans="1:9" ht="18" customHeight="1">
      <c r="A31" s="100">
        <v>10</v>
      </c>
      <c r="B31" s="161"/>
      <c r="C31" s="162"/>
      <c r="D31" s="162"/>
      <c r="E31" s="163"/>
      <c r="F31" s="670"/>
      <c r="G31" s="671"/>
    </row>
    <row r="32" spans="1:9" ht="18" customHeight="1">
      <c r="A32" s="100">
        <v>11</v>
      </c>
      <c r="B32" s="161"/>
      <c r="C32" s="162"/>
      <c r="D32" s="162"/>
      <c r="E32" s="163"/>
      <c r="F32" s="670"/>
      <c r="G32" s="671"/>
    </row>
    <row r="33" spans="1:7" ht="18" customHeight="1">
      <c r="A33" s="100">
        <v>12</v>
      </c>
      <c r="B33" s="161"/>
      <c r="C33" s="162"/>
      <c r="D33" s="162"/>
      <c r="E33" s="163"/>
      <c r="F33" s="670"/>
      <c r="G33" s="671"/>
    </row>
    <row r="34" spans="1:7" ht="18" customHeight="1">
      <c r="A34" s="100">
        <v>13</v>
      </c>
      <c r="B34" s="161"/>
      <c r="C34" s="162"/>
      <c r="D34" s="162"/>
      <c r="E34" s="163"/>
      <c r="F34" s="670"/>
      <c r="G34" s="671"/>
    </row>
    <row r="35" spans="1:7" ht="18" customHeight="1">
      <c r="A35" s="100">
        <v>14</v>
      </c>
      <c r="B35" s="161"/>
      <c r="C35" s="162"/>
      <c r="D35" s="162"/>
      <c r="E35" s="163"/>
      <c r="F35" s="670"/>
      <c r="G35" s="671"/>
    </row>
    <row r="36" spans="1:7" ht="18" customHeight="1">
      <c r="A36" s="100">
        <v>15</v>
      </c>
      <c r="B36" s="161"/>
      <c r="C36" s="162"/>
      <c r="D36" s="162"/>
      <c r="E36" s="163"/>
      <c r="F36" s="670"/>
      <c r="G36" s="671"/>
    </row>
    <row r="37" spans="1:7" ht="18" customHeight="1">
      <c r="A37" s="100">
        <v>16</v>
      </c>
      <c r="B37" s="161"/>
      <c r="C37" s="162"/>
      <c r="D37" s="162"/>
      <c r="E37" s="163"/>
      <c r="F37" s="670"/>
      <c r="G37" s="671"/>
    </row>
    <row r="38" spans="1:7" ht="18" customHeight="1">
      <c r="A38" s="100">
        <v>17</v>
      </c>
      <c r="B38" s="161"/>
      <c r="C38" s="162"/>
      <c r="D38" s="162"/>
      <c r="E38" s="163"/>
      <c r="F38" s="670"/>
      <c r="G38" s="671"/>
    </row>
    <row r="39" spans="1:7" ht="18" customHeight="1">
      <c r="A39" s="100">
        <v>18</v>
      </c>
      <c r="B39" s="161"/>
      <c r="C39" s="162"/>
      <c r="D39" s="162"/>
      <c r="E39" s="163"/>
      <c r="F39" s="670"/>
      <c r="G39" s="671"/>
    </row>
    <row r="40" spans="1:7" ht="18" customHeight="1">
      <c r="A40" s="100">
        <v>19</v>
      </c>
      <c r="B40" s="161"/>
      <c r="C40" s="162"/>
      <c r="D40" s="162"/>
      <c r="E40" s="163"/>
      <c r="F40" s="670"/>
      <c r="G40" s="671"/>
    </row>
    <row r="41" spans="1:7" ht="18" customHeight="1">
      <c r="A41" s="100">
        <v>20</v>
      </c>
      <c r="B41" s="161"/>
      <c r="C41" s="162"/>
      <c r="D41" s="162"/>
      <c r="E41" s="163"/>
      <c r="F41" s="670"/>
      <c r="G41" s="671"/>
    </row>
    <row r="42" spans="1:7" ht="18" customHeight="1">
      <c r="A42" s="100">
        <v>21</v>
      </c>
      <c r="B42" s="161"/>
      <c r="C42" s="162"/>
      <c r="D42" s="162"/>
      <c r="E42" s="163"/>
      <c r="F42" s="670"/>
      <c r="G42" s="671"/>
    </row>
    <row r="43" spans="1:7" ht="18" customHeight="1">
      <c r="A43" s="100">
        <v>22</v>
      </c>
      <c r="B43" s="161"/>
      <c r="C43" s="162"/>
      <c r="D43" s="162"/>
      <c r="E43" s="163"/>
      <c r="F43" s="670"/>
      <c r="G43" s="671"/>
    </row>
    <row r="44" spans="1:7" ht="18" customHeight="1">
      <c r="A44" s="100">
        <v>23</v>
      </c>
      <c r="B44" s="161"/>
      <c r="C44" s="162"/>
      <c r="D44" s="162"/>
      <c r="E44" s="163"/>
      <c r="F44" s="670"/>
      <c r="G44" s="671"/>
    </row>
    <row r="45" spans="1:7" ht="18" customHeight="1">
      <c r="A45" s="100">
        <v>24</v>
      </c>
      <c r="B45" s="161"/>
      <c r="C45" s="162"/>
      <c r="D45" s="162"/>
      <c r="E45" s="163"/>
      <c r="F45" s="670"/>
      <c r="G45" s="671"/>
    </row>
    <row r="46" spans="1:7" ht="18" customHeight="1">
      <c r="A46" s="100">
        <v>25</v>
      </c>
      <c r="B46" s="161"/>
      <c r="C46" s="162"/>
      <c r="D46" s="162"/>
      <c r="E46" s="163"/>
      <c r="F46" s="670"/>
      <c r="G46" s="671"/>
    </row>
    <row r="47" spans="1:7" ht="18" customHeight="1">
      <c r="A47" s="100">
        <v>26</v>
      </c>
      <c r="B47" s="161"/>
      <c r="C47" s="162"/>
      <c r="D47" s="162"/>
      <c r="E47" s="163"/>
      <c r="F47" s="670"/>
      <c r="G47" s="671"/>
    </row>
    <row r="48" spans="1:7" ht="18" customHeight="1">
      <c r="A48" s="100">
        <v>27</v>
      </c>
      <c r="B48" s="161"/>
      <c r="C48" s="162"/>
      <c r="D48" s="162"/>
      <c r="E48" s="163"/>
      <c r="F48" s="670"/>
      <c r="G48" s="671"/>
    </row>
    <row r="49" spans="1:15" ht="18" customHeight="1">
      <c r="A49" s="100">
        <v>28</v>
      </c>
      <c r="B49" s="161"/>
      <c r="C49" s="162"/>
      <c r="D49" s="162"/>
      <c r="E49" s="163"/>
      <c r="F49" s="670"/>
      <c r="G49" s="671"/>
    </row>
    <row r="50" spans="1:15" ht="18" customHeight="1">
      <c r="A50" s="100">
        <v>29</v>
      </c>
      <c r="B50" s="161"/>
      <c r="C50" s="162"/>
      <c r="D50" s="162"/>
      <c r="E50" s="163"/>
      <c r="F50" s="670"/>
      <c r="G50" s="671"/>
    </row>
    <row r="51" spans="1:15" ht="18" customHeight="1">
      <c r="A51" s="101">
        <v>30</v>
      </c>
      <c r="B51" s="164"/>
      <c r="C51" s="165"/>
      <c r="D51" s="165"/>
      <c r="E51" s="166"/>
      <c r="F51" s="672"/>
      <c r="G51" s="673"/>
    </row>
    <row r="52" spans="1:15" ht="17.25" customHeight="1">
      <c r="A52" s="101">
        <v>31</v>
      </c>
      <c r="B52" s="167"/>
      <c r="C52" s="168"/>
      <c r="D52" s="168"/>
      <c r="E52" s="169"/>
      <c r="F52" s="669"/>
      <c r="G52" s="669"/>
      <c r="O52" s="92">
        <v>31</v>
      </c>
    </row>
    <row r="53" spans="1:15" ht="17.25" customHeight="1">
      <c r="A53" s="101">
        <v>32</v>
      </c>
      <c r="B53" s="167"/>
      <c r="C53" s="168"/>
      <c r="D53" s="168"/>
      <c r="E53" s="169"/>
      <c r="F53" s="669"/>
      <c r="G53" s="669"/>
      <c r="O53" s="92">
        <v>32</v>
      </c>
    </row>
    <row r="54" spans="1:15" ht="17.25" customHeight="1">
      <c r="A54" s="101">
        <v>33</v>
      </c>
      <c r="B54" s="167"/>
      <c r="C54" s="168"/>
      <c r="D54" s="168"/>
      <c r="E54" s="169"/>
      <c r="F54" s="669"/>
      <c r="G54" s="669"/>
      <c r="O54" s="92">
        <v>33</v>
      </c>
    </row>
    <row r="55" spans="1:15" ht="17.25" customHeight="1">
      <c r="A55" s="101">
        <v>34</v>
      </c>
      <c r="B55" s="167"/>
      <c r="C55" s="168"/>
      <c r="D55" s="168"/>
      <c r="E55" s="169"/>
      <c r="F55" s="669"/>
      <c r="G55" s="669"/>
      <c r="O55" s="92">
        <v>34</v>
      </c>
    </row>
    <row r="56" spans="1:15" ht="17.25" customHeight="1">
      <c r="A56" s="101">
        <v>35</v>
      </c>
      <c r="B56" s="167"/>
      <c r="C56" s="168"/>
      <c r="D56" s="168"/>
      <c r="E56" s="169"/>
      <c r="F56" s="669"/>
      <c r="G56" s="669"/>
      <c r="O56" s="92">
        <v>35</v>
      </c>
    </row>
    <row r="57" spans="1:15" ht="17.25" customHeight="1">
      <c r="A57" s="101">
        <v>36</v>
      </c>
      <c r="B57" s="167"/>
      <c r="C57" s="168"/>
      <c r="D57" s="168"/>
      <c r="E57" s="169"/>
      <c r="F57" s="669"/>
      <c r="G57" s="669"/>
      <c r="O57" s="92">
        <v>36</v>
      </c>
    </row>
    <row r="58" spans="1:15" ht="17.25" customHeight="1">
      <c r="A58" s="101">
        <v>37</v>
      </c>
      <c r="B58" s="167"/>
      <c r="C58" s="168"/>
      <c r="D58" s="168"/>
      <c r="E58" s="169"/>
      <c r="F58" s="669"/>
      <c r="G58" s="669"/>
      <c r="O58" s="92">
        <v>37</v>
      </c>
    </row>
    <row r="59" spans="1:15" ht="17.25" customHeight="1">
      <c r="A59" s="101">
        <v>38</v>
      </c>
      <c r="B59" s="167"/>
      <c r="C59" s="168"/>
      <c r="D59" s="168"/>
      <c r="E59" s="169"/>
      <c r="F59" s="669"/>
      <c r="G59" s="669"/>
      <c r="O59" s="92">
        <v>38</v>
      </c>
    </row>
    <row r="60" spans="1:15" ht="17.25" customHeight="1">
      <c r="A60" s="101">
        <v>39</v>
      </c>
      <c r="B60" s="167"/>
      <c r="C60" s="168"/>
      <c r="D60" s="168"/>
      <c r="E60" s="169"/>
      <c r="F60" s="669"/>
      <c r="G60" s="669"/>
      <c r="O60" s="92">
        <v>39</v>
      </c>
    </row>
    <row r="61" spans="1:15" ht="17.25" customHeight="1">
      <c r="A61" s="101">
        <v>40</v>
      </c>
      <c r="B61" s="167"/>
      <c r="C61" s="168"/>
      <c r="D61" s="168"/>
      <c r="E61" s="169"/>
      <c r="F61" s="669"/>
      <c r="G61" s="669"/>
      <c r="O61" s="92">
        <v>40</v>
      </c>
    </row>
    <row r="62" spans="1:15" ht="17.25" customHeight="1">
      <c r="A62" s="101">
        <v>41</v>
      </c>
      <c r="B62" s="167"/>
      <c r="C62" s="168"/>
      <c r="D62" s="168"/>
      <c r="E62" s="169"/>
      <c r="F62" s="669"/>
      <c r="G62" s="669"/>
      <c r="O62" s="92">
        <v>41</v>
      </c>
    </row>
    <row r="63" spans="1:15" ht="17.25" customHeight="1">
      <c r="A63" s="101">
        <v>42</v>
      </c>
      <c r="B63" s="167"/>
      <c r="C63" s="168"/>
      <c r="D63" s="168"/>
      <c r="E63" s="169"/>
      <c r="F63" s="669"/>
      <c r="G63" s="669"/>
      <c r="O63" s="92">
        <v>42</v>
      </c>
    </row>
    <row r="64" spans="1:15" ht="17.25" customHeight="1">
      <c r="A64" s="101">
        <v>43</v>
      </c>
      <c r="B64" s="167"/>
      <c r="C64" s="168"/>
      <c r="D64" s="168"/>
      <c r="E64" s="169"/>
      <c r="F64" s="669"/>
      <c r="G64" s="669"/>
      <c r="O64" s="92">
        <v>43</v>
      </c>
    </row>
    <row r="65" spans="1:15" ht="17.25" customHeight="1">
      <c r="A65" s="101">
        <v>44</v>
      </c>
      <c r="B65" s="167"/>
      <c r="C65" s="168"/>
      <c r="D65" s="168"/>
      <c r="E65" s="169"/>
      <c r="F65" s="669"/>
      <c r="G65" s="669"/>
      <c r="O65" s="92">
        <v>44</v>
      </c>
    </row>
    <row r="66" spans="1:15" ht="17.25" customHeight="1">
      <c r="A66" s="101">
        <v>45</v>
      </c>
      <c r="B66" s="167"/>
      <c r="C66" s="168"/>
      <c r="D66" s="168"/>
      <c r="E66" s="169"/>
      <c r="F66" s="669"/>
      <c r="G66" s="669"/>
      <c r="O66" s="92">
        <v>45</v>
      </c>
    </row>
    <row r="67" spans="1:15" ht="17.25" customHeight="1">
      <c r="A67" s="101">
        <v>46</v>
      </c>
      <c r="B67" s="167"/>
      <c r="C67" s="168"/>
      <c r="D67" s="168"/>
      <c r="E67" s="169"/>
      <c r="F67" s="669"/>
      <c r="G67" s="669"/>
      <c r="O67" s="92">
        <v>46</v>
      </c>
    </row>
    <row r="68" spans="1:15" ht="17.25" customHeight="1">
      <c r="A68" s="101">
        <v>47</v>
      </c>
      <c r="B68" s="167"/>
      <c r="C68" s="168"/>
      <c r="D68" s="168"/>
      <c r="E68" s="169"/>
      <c r="F68" s="669"/>
      <c r="G68" s="669"/>
      <c r="O68" s="92">
        <v>47</v>
      </c>
    </row>
    <row r="69" spans="1:15" ht="17.25" customHeight="1">
      <c r="A69" s="101">
        <v>48</v>
      </c>
      <c r="B69" s="167"/>
      <c r="C69" s="168"/>
      <c r="D69" s="168"/>
      <c r="E69" s="169"/>
      <c r="F69" s="669"/>
      <c r="G69" s="669"/>
      <c r="O69" s="92">
        <v>48</v>
      </c>
    </row>
    <row r="70" spans="1:15" ht="17.25" customHeight="1">
      <c r="A70" s="101">
        <v>49</v>
      </c>
      <c r="B70" s="167"/>
      <c r="C70" s="168"/>
      <c r="D70" s="168"/>
      <c r="E70" s="169"/>
      <c r="F70" s="669"/>
      <c r="G70" s="669"/>
      <c r="O70" s="92">
        <v>49</v>
      </c>
    </row>
    <row r="71" spans="1:15" ht="17.25" customHeight="1">
      <c r="A71" s="102">
        <v>50</v>
      </c>
      <c r="B71" s="167"/>
      <c r="C71" s="168"/>
      <c r="D71" s="168"/>
      <c r="E71" s="169"/>
      <c r="F71" s="669"/>
      <c r="G71" s="669"/>
      <c r="O71" s="92">
        <v>50</v>
      </c>
    </row>
    <row r="72" spans="1:15">
      <c r="A72" s="103"/>
      <c r="B72" s="104"/>
      <c r="C72" s="103"/>
      <c r="D72" s="103"/>
      <c r="F72" s="668"/>
      <c r="G72" s="668"/>
      <c r="O72" s="92">
        <v>51</v>
      </c>
    </row>
    <row r="73" spans="1:15">
      <c r="A73" s="103"/>
      <c r="B73" s="104"/>
      <c r="C73" s="103"/>
      <c r="D73" s="103"/>
      <c r="F73" s="668"/>
      <c r="G73" s="668"/>
      <c r="O73" s="92">
        <v>52</v>
      </c>
    </row>
    <row r="74" spans="1:15">
      <c r="A74" s="103"/>
      <c r="B74" s="104"/>
      <c r="C74" s="103"/>
      <c r="D74" s="103"/>
      <c r="F74" s="668"/>
      <c r="G74" s="668"/>
      <c r="O74" s="92">
        <v>53</v>
      </c>
    </row>
    <row r="75" spans="1:15">
      <c r="A75" s="103"/>
      <c r="B75" s="104"/>
      <c r="C75" s="103"/>
      <c r="D75" s="103"/>
      <c r="F75" s="668"/>
      <c r="G75" s="668"/>
      <c r="O75" s="92">
        <v>54</v>
      </c>
    </row>
    <row r="76" spans="1:15">
      <c r="A76" s="103"/>
      <c r="B76" s="104"/>
      <c r="C76" s="103"/>
      <c r="D76" s="103"/>
      <c r="F76" s="668"/>
      <c r="G76" s="668"/>
      <c r="O76" s="92">
        <v>55</v>
      </c>
    </row>
    <row r="77" spans="1:15">
      <c r="A77" s="103"/>
      <c r="B77" s="104"/>
      <c r="C77" s="103"/>
      <c r="D77" s="103"/>
      <c r="F77" s="668"/>
      <c r="G77" s="668"/>
      <c r="O77" s="92">
        <v>56</v>
      </c>
    </row>
    <row r="78" spans="1:15">
      <c r="A78" s="103"/>
      <c r="B78" s="104"/>
      <c r="C78" s="103"/>
      <c r="D78" s="103"/>
      <c r="F78" s="668"/>
      <c r="G78" s="668"/>
      <c r="O78" s="92">
        <v>57</v>
      </c>
    </row>
    <row r="79" spans="1:15">
      <c r="A79" s="103"/>
      <c r="B79" s="104"/>
      <c r="C79" s="103"/>
      <c r="D79" s="103"/>
      <c r="F79" s="668"/>
      <c r="G79" s="668"/>
      <c r="O79" s="92">
        <v>58</v>
      </c>
    </row>
    <row r="80" spans="1:15">
      <c r="A80" s="103"/>
      <c r="B80" s="104"/>
      <c r="C80" s="103"/>
      <c r="D80" s="103"/>
      <c r="F80" s="668"/>
      <c r="G80" s="668"/>
      <c r="O80" s="92">
        <v>59</v>
      </c>
    </row>
    <row r="81" spans="1:15">
      <c r="A81" s="103"/>
      <c r="B81" s="104"/>
      <c r="C81" s="103"/>
      <c r="D81" s="103"/>
      <c r="F81" s="668"/>
      <c r="G81" s="668"/>
      <c r="O81" s="92">
        <v>60</v>
      </c>
    </row>
    <row r="82" spans="1:15">
      <c r="A82" s="103"/>
      <c r="B82" s="104"/>
      <c r="C82" s="103"/>
      <c r="D82" s="103"/>
      <c r="F82" s="668"/>
      <c r="G82" s="668"/>
      <c r="O82" s="92">
        <v>61</v>
      </c>
    </row>
    <row r="83" spans="1:15">
      <c r="A83" s="103"/>
      <c r="B83" s="104"/>
      <c r="C83" s="103"/>
      <c r="D83" s="103"/>
      <c r="F83" s="668"/>
      <c r="G83" s="668"/>
      <c r="O83" s="92">
        <v>62</v>
      </c>
    </row>
    <row r="84" spans="1:15">
      <c r="A84" s="103"/>
      <c r="B84" s="104"/>
      <c r="C84" s="103"/>
      <c r="D84" s="103"/>
      <c r="F84" s="668"/>
      <c r="G84" s="668"/>
      <c r="O84" s="92">
        <v>63</v>
      </c>
    </row>
    <row r="85" spans="1:15">
      <c r="A85" s="103"/>
      <c r="B85" s="104"/>
      <c r="C85" s="103"/>
      <c r="D85" s="103"/>
      <c r="F85" s="668"/>
      <c r="G85" s="668"/>
      <c r="O85" s="92">
        <v>64</v>
      </c>
    </row>
    <row r="86" spans="1:15">
      <c r="A86" s="103"/>
      <c r="B86" s="104"/>
      <c r="C86" s="103"/>
      <c r="D86" s="103"/>
      <c r="F86" s="668"/>
      <c r="G86" s="668"/>
      <c r="O86" s="92">
        <v>65</v>
      </c>
    </row>
    <row r="87" spans="1:15">
      <c r="A87" s="103"/>
      <c r="B87" s="104"/>
      <c r="C87" s="103"/>
      <c r="D87" s="103"/>
      <c r="F87" s="668"/>
      <c r="G87" s="668"/>
      <c r="O87" s="92">
        <v>66</v>
      </c>
    </row>
    <row r="88" spans="1:15">
      <c r="A88" s="103"/>
      <c r="B88" s="104"/>
      <c r="C88" s="103"/>
      <c r="D88" s="103"/>
      <c r="F88" s="668"/>
      <c r="G88" s="668"/>
      <c r="O88" s="92">
        <v>67</v>
      </c>
    </row>
    <row r="89" spans="1:15">
      <c r="A89" s="103"/>
      <c r="B89" s="104"/>
      <c r="C89" s="103"/>
      <c r="D89" s="103"/>
      <c r="F89" s="668"/>
      <c r="G89" s="668"/>
      <c r="O89" s="92">
        <v>68</v>
      </c>
    </row>
    <row r="90" spans="1:15">
      <c r="A90" s="103"/>
      <c r="B90" s="104"/>
      <c r="C90" s="103"/>
      <c r="D90" s="103"/>
      <c r="F90" s="668"/>
      <c r="G90" s="668"/>
      <c r="O90" s="92">
        <v>69</v>
      </c>
    </row>
    <row r="91" spans="1:15">
      <c r="A91" s="103"/>
      <c r="B91" s="104"/>
      <c r="C91" s="103"/>
      <c r="D91" s="103"/>
      <c r="F91" s="668"/>
      <c r="G91" s="668"/>
      <c r="O91" s="92">
        <v>70</v>
      </c>
    </row>
    <row r="92" spans="1:15">
      <c r="A92" s="103"/>
      <c r="B92" s="104"/>
      <c r="C92" s="103"/>
      <c r="D92" s="103"/>
      <c r="F92" s="668"/>
      <c r="G92" s="668"/>
      <c r="O92" s="92">
        <v>71</v>
      </c>
    </row>
    <row r="93" spans="1:15">
      <c r="A93" s="103"/>
      <c r="B93" s="104"/>
      <c r="C93" s="103"/>
      <c r="D93" s="103"/>
      <c r="F93" s="668"/>
      <c r="G93" s="668"/>
      <c r="O93" s="92">
        <v>72</v>
      </c>
    </row>
    <row r="94" spans="1:15">
      <c r="A94" s="103"/>
      <c r="B94" s="104"/>
      <c r="C94" s="103"/>
      <c r="D94" s="103"/>
      <c r="F94" s="668"/>
      <c r="G94" s="668"/>
      <c r="O94" s="92">
        <v>73</v>
      </c>
    </row>
    <row r="95" spans="1:15">
      <c r="A95" s="103"/>
      <c r="B95" s="104"/>
      <c r="C95" s="103"/>
      <c r="D95" s="103"/>
      <c r="F95" s="668"/>
      <c r="G95" s="668"/>
      <c r="O95" s="92">
        <v>74</v>
      </c>
    </row>
    <row r="96" spans="1:15">
      <c r="A96" s="103"/>
      <c r="B96" s="104"/>
      <c r="C96" s="103"/>
      <c r="D96" s="103"/>
      <c r="F96" s="668"/>
      <c r="G96" s="668"/>
      <c r="O96" s="92">
        <v>75</v>
      </c>
    </row>
    <row r="97" spans="1:15">
      <c r="A97" s="103"/>
      <c r="B97" s="104"/>
      <c r="C97" s="103"/>
      <c r="D97" s="103"/>
      <c r="F97" s="668"/>
      <c r="G97" s="668"/>
      <c r="O97" s="92">
        <v>76</v>
      </c>
    </row>
    <row r="98" spans="1:15">
      <c r="A98" s="103"/>
      <c r="B98" s="104"/>
      <c r="C98" s="103"/>
      <c r="D98" s="103"/>
      <c r="F98" s="668"/>
      <c r="G98" s="668"/>
      <c r="O98" s="92">
        <v>77</v>
      </c>
    </row>
    <row r="99" spans="1:15">
      <c r="A99" s="103"/>
      <c r="B99" s="104"/>
      <c r="C99" s="103"/>
      <c r="D99" s="103"/>
      <c r="F99" s="668"/>
      <c r="G99" s="668"/>
      <c r="O99" s="92">
        <v>78</v>
      </c>
    </row>
    <row r="100" spans="1:15">
      <c r="A100" s="103"/>
      <c r="B100" s="104"/>
      <c r="C100" s="103"/>
      <c r="D100" s="103"/>
      <c r="F100" s="668"/>
      <c r="G100" s="668"/>
      <c r="O100" s="92">
        <v>79</v>
      </c>
    </row>
    <row r="101" spans="1:15">
      <c r="A101" s="103"/>
      <c r="B101" s="104"/>
      <c r="C101" s="103"/>
      <c r="D101" s="103"/>
      <c r="F101" s="668"/>
      <c r="G101" s="668"/>
      <c r="O101" s="92">
        <v>80</v>
      </c>
    </row>
    <row r="102" spans="1:15">
      <c r="A102" s="103"/>
      <c r="B102" s="104"/>
      <c r="C102" s="103"/>
      <c r="D102" s="103"/>
      <c r="F102" s="668"/>
      <c r="G102" s="668"/>
      <c r="O102" s="92">
        <v>81</v>
      </c>
    </row>
    <row r="103" spans="1:15">
      <c r="A103" s="103"/>
      <c r="B103" s="104"/>
      <c r="C103" s="103"/>
      <c r="D103" s="103"/>
      <c r="F103" s="668"/>
      <c r="G103" s="668"/>
      <c r="O103" s="92">
        <v>82</v>
      </c>
    </row>
    <row r="104" spans="1:15">
      <c r="A104" s="103"/>
      <c r="B104" s="104"/>
      <c r="C104" s="103"/>
      <c r="D104" s="103"/>
      <c r="F104" s="668"/>
      <c r="G104" s="668"/>
      <c r="O104" s="92">
        <v>83</v>
      </c>
    </row>
    <row r="105" spans="1:15">
      <c r="A105" s="103"/>
      <c r="B105" s="104"/>
      <c r="C105" s="103"/>
      <c r="D105" s="103"/>
      <c r="F105" s="668"/>
      <c r="G105" s="668"/>
      <c r="O105" s="92">
        <v>84</v>
      </c>
    </row>
    <row r="106" spans="1:15">
      <c r="A106" s="103"/>
      <c r="B106" s="104"/>
      <c r="C106" s="103"/>
      <c r="D106" s="103"/>
      <c r="F106" s="668"/>
      <c r="G106" s="668"/>
      <c r="O106" s="92">
        <v>85</v>
      </c>
    </row>
    <row r="107" spans="1:15">
      <c r="A107" s="103"/>
      <c r="B107" s="104"/>
      <c r="C107" s="103"/>
      <c r="D107" s="103"/>
      <c r="F107" s="668"/>
      <c r="G107" s="668"/>
      <c r="O107" s="92">
        <v>86</v>
      </c>
    </row>
    <row r="108" spans="1:15">
      <c r="A108" s="103"/>
      <c r="B108" s="104"/>
      <c r="C108" s="103"/>
      <c r="D108" s="103"/>
      <c r="F108" s="668"/>
      <c r="G108" s="668"/>
      <c r="O108" s="92">
        <v>87</v>
      </c>
    </row>
    <row r="109" spans="1:15">
      <c r="A109" s="103"/>
      <c r="B109" s="104"/>
      <c r="C109" s="103"/>
      <c r="D109" s="103"/>
      <c r="F109" s="668"/>
      <c r="G109" s="668"/>
      <c r="O109" s="92">
        <v>88</v>
      </c>
    </row>
    <row r="110" spans="1:15">
      <c r="A110" s="103"/>
      <c r="B110" s="104"/>
      <c r="C110" s="103"/>
      <c r="D110" s="103"/>
      <c r="F110" s="668"/>
      <c r="G110" s="668"/>
      <c r="O110" s="92">
        <v>89</v>
      </c>
    </row>
    <row r="111" spans="1:15">
      <c r="A111" s="103"/>
      <c r="B111" s="104"/>
      <c r="C111" s="103"/>
      <c r="D111" s="103"/>
      <c r="F111" s="668"/>
      <c r="G111" s="668"/>
      <c r="O111" s="92">
        <v>90</v>
      </c>
    </row>
    <row r="112" spans="1:15">
      <c r="A112" s="103"/>
      <c r="B112" s="104"/>
      <c r="C112" s="103"/>
      <c r="D112" s="103"/>
      <c r="F112" s="668"/>
      <c r="G112" s="668"/>
      <c r="O112" s="92">
        <v>91</v>
      </c>
    </row>
    <row r="113" spans="1:15">
      <c r="A113" s="103"/>
      <c r="B113" s="104"/>
      <c r="C113" s="103"/>
      <c r="D113" s="103"/>
      <c r="F113" s="668"/>
      <c r="G113" s="668"/>
      <c r="O113" s="92">
        <v>92</v>
      </c>
    </row>
    <row r="114" spans="1:15">
      <c r="A114" s="103"/>
      <c r="B114" s="104"/>
      <c r="C114" s="103"/>
      <c r="D114" s="103"/>
      <c r="F114" s="668"/>
      <c r="G114" s="668"/>
      <c r="O114" s="92">
        <v>93</v>
      </c>
    </row>
    <row r="115" spans="1:15">
      <c r="A115" s="103"/>
      <c r="B115" s="104"/>
      <c r="C115" s="103"/>
      <c r="D115" s="103"/>
      <c r="F115" s="668"/>
      <c r="G115" s="668"/>
      <c r="O115" s="92">
        <v>94</v>
      </c>
    </row>
    <row r="116" spans="1:15">
      <c r="A116" s="103"/>
      <c r="B116" s="104"/>
      <c r="C116" s="103"/>
      <c r="D116" s="103"/>
      <c r="F116" s="668"/>
      <c r="G116" s="668"/>
      <c r="O116" s="92">
        <v>95</v>
      </c>
    </row>
    <row r="117" spans="1:15">
      <c r="A117" s="103"/>
      <c r="B117" s="104"/>
      <c r="C117" s="103"/>
      <c r="D117" s="103"/>
      <c r="F117" s="668"/>
      <c r="G117" s="668"/>
      <c r="O117" s="92">
        <v>96</v>
      </c>
    </row>
    <row r="118" spans="1:15">
      <c r="A118" s="103"/>
      <c r="B118" s="104"/>
      <c r="C118" s="103"/>
      <c r="D118" s="103"/>
      <c r="F118" s="668"/>
      <c r="G118" s="668"/>
      <c r="O118" s="92">
        <v>97</v>
      </c>
    </row>
    <row r="119" spans="1:15">
      <c r="A119" s="103"/>
      <c r="B119" s="104"/>
      <c r="C119" s="103"/>
      <c r="D119" s="103"/>
      <c r="F119" s="668"/>
      <c r="G119" s="668"/>
      <c r="O119" s="92">
        <v>98</v>
      </c>
    </row>
    <row r="120" spans="1:15">
      <c r="A120" s="103"/>
      <c r="B120" s="104"/>
      <c r="C120" s="103"/>
      <c r="D120" s="103"/>
      <c r="F120" s="668"/>
      <c r="G120" s="668"/>
      <c r="O120" s="92">
        <v>99</v>
      </c>
    </row>
    <row r="121" spans="1:15">
      <c r="A121" s="103"/>
      <c r="B121" s="104"/>
      <c r="C121" s="103"/>
      <c r="D121" s="103"/>
      <c r="F121" s="668"/>
      <c r="G121" s="668"/>
      <c r="O121" s="92">
        <v>100</v>
      </c>
    </row>
    <row r="122" spans="1:15">
      <c r="A122" s="103"/>
      <c r="B122" s="104"/>
      <c r="C122" s="103"/>
      <c r="D122" s="103"/>
      <c r="F122" s="668"/>
      <c r="G122" s="668"/>
      <c r="O122" s="92">
        <v>101</v>
      </c>
    </row>
    <row r="123" spans="1:15">
      <c r="A123" s="103"/>
      <c r="B123" s="104"/>
      <c r="C123" s="103"/>
      <c r="D123" s="103"/>
      <c r="F123" s="668"/>
      <c r="G123" s="668"/>
      <c r="O123" s="92">
        <v>102</v>
      </c>
    </row>
    <row r="124" spans="1:15">
      <c r="A124" s="103"/>
      <c r="B124" s="104"/>
      <c r="C124" s="103"/>
      <c r="D124" s="103"/>
      <c r="F124" s="668"/>
      <c r="G124" s="668"/>
      <c r="O124" s="92">
        <v>103</v>
      </c>
    </row>
    <row r="125" spans="1:15">
      <c r="A125" s="103"/>
      <c r="B125" s="104"/>
      <c r="C125" s="103"/>
      <c r="D125" s="103"/>
      <c r="F125" s="668"/>
      <c r="G125" s="668"/>
      <c r="O125" s="92">
        <v>104</v>
      </c>
    </row>
    <row r="126" spans="1:15">
      <c r="A126" s="103"/>
      <c r="B126" s="104"/>
      <c r="C126" s="103"/>
      <c r="D126" s="103"/>
      <c r="F126" s="668"/>
      <c r="G126" s="668"/>
      <c r="O126" s="92">
        <v>105</v>
      </c>
    </row>
    <row r="127" spans="1:15">
      <c r="A127" s="103"/>
      <c r="B127" s="104"/>
      <c r="C127" s="103"/>
      <c r="D127" s="103"/>
      <c r="F127" s="668"/>
      <c r="G127" s="668"/>
      <c r="O127" s="92">
        <v>106</v>
      </c>
    </row>
    <row r="128" spans="1:15">
      <c r="A128" s="103"/>
      <c r="B128" s="104"/>
      <c r="C128" s="103"/>
      <c r="D128" s="103"/>
      <c r="F128" s="668"/>
      <c r="G128" s="668"/>
      <c r="O128" s="92">
        <v>107</v>
      </c>
    </row>
    <row r="129" spans="1:15">
      <c r="A129" s="103"/>
      <c r="B129" s="104"/>
      <c r="C129" s="103"/>
      <c r="D129" s="103"/>
      <c r="F129" s="668"/>
      <c r="G129" s="668"/>
      <c r="O129" s="92">
        <v>108</v>
      </c>
    </row>
    <row r="130" spans="1:15">
      <c r="A130" s="103"/>
      <c r="B130" s="104"/>
      <c r="C130" s="103"/>
      <c r="D130" s="103"/>
      <c r="F130" s="668"/>
      <c r="G130" s="668"/>
      <c r="O130" s="92">
        <v>109</v>
      </c>
    </row>
    <row r="131" spans="1:15">
      <c r="A131" s="103"/>
      <c r="B131" s="104"/>
      <c r="C131" s="103"/>
      <c r="D131" s="103"/>
      <c r="F131" s="668"/>
      <c r="G131" s="668"/>
      <c r="O131" s="92">
        <v>110</v>
      </c>
    </row>
    <row r="132" spans="1:15">
      <c r="A132" s="103"/>
      <c r="B132" s="104"/>
      <c r="C132" s="103"/>
      <c r="D132" s="103"/>
      <c r="F132" s="668"/>
      <c r="G132" s="668"/>
      <c r="O132" s="92">
        <v>111</v>
      </c>
    </row>
    <row r="133" spans="1:15">
      <c r="A133" s="103"/>
      <c r="B133" s="104"/>
      <c r="C133" s="103"/>
      <c r="D133" s="103"/>
      <c r="F133" s="668"/>
      <c r="G133" s="668"/>
      <c r="O133" s="92">
        <v>112</v>
      </c>
    </row>
    <row r="134" spans="1:15">
      <c r="A134" s="103"/>
      <c r="B134" s="104"/>
      <c r="C134" s="103"/>
      <c r="D134" s="103"/>
      <c r="F134" s="668"/>
      <c r="G134" s="668"/>
      <c r="O134" s="92">
        <v>113</v>
      </c>
    </row>
    <row r="135" spans="1:15">
      <c r="A135" s="103"/>
      <c r="B135" s="104"/>
      <c r="C135" s="103"/>
      <c r="D135" s="103"/>
      <c r="F135" s="668"/>
      <c r="G135" s="668"/>
      <c r="O135" s="92">
        <v>114</v>
      </c>
    </row>
    <row r="136" spans="1:15">
      <c r="A136" s="103"/>
      <c r="B136" s="104"/>
      <c r="C136" s="103"/>
      <c r="D136" s="103"/>
      <c r="F136" s="668"/>
      <c r="G136" s="668"/>
      <c r="O136" s="92">
        <v>115</v>
      </c>
    </row>
    <row r="137" spans="1:15">
      <c r="A137" s="103"/>
      <c r="B137" s="104"/>
      <c r="C137" s="103"/>
      <c r="D137" s="103"/>
      <c r="F137" s="668"/>
      <c r="G137" s="668"/>
      <c r="O137" s="92">
        <v>116</v>
      </c>
    </row>
    <row r="138" spans="1:15">
      <c r="A138" s="103"/>
      <c r="B138" s="104"/>
      <c r="C138" s="103"/>
      <c r="D138" s="103"/>
      <c r="F138" s="668"/>
      <c r="G138" s="668"/>
      <c r="O138" s="92">
        <v>117</v>
      </c>
    </row>
    <row r="139" spans="1:15">
      <c r="A139" s="103"/>
      <c r="B139" s="104"/>
      <c r="C139" s="103"/>
      <c r="D139" s="103"/>
      <c r="F139" s="668"/>
      <c r="G139" s="668"/>
      <c r="O139" s="92">
        <v>118</v>
      </c>
    </row>
    <row r="140" spans="1:15">
      <c r="A140" s="103"/>
      <c r="B140" s="104"/>
      <c r="C140" s="103"/>
      <c r="D140" s="103"/>
      <c r="F140" s="668"/>
      <c r="G140" s="668"/>
      <c r="O140" s="92">
        <v>119</v>
      </c>
    </row>
    <row r="141" spans="1:15">
      <c r="A141" s="103"/>
      <c r="B141" s="104"/>
      <c r="C141" s="103"/>
      <c r="D141" s="103"/>
      <c r="F141" s="668"/>
      <c r="G141" s="668"/>
      <c r="O141" s="92">
        <v>120</v>
      </c>
    </row>
    <row r="142" spans="1:15">
      <c r="A142" s="103"/>
      <c r="B142" s="104"/>
      <c r="C142" s="103"/>
      <c r="D142" s="103"/>
      <c r="F142" s="668"/>
      <c r="G142" s="668"/>
      <c r="O142" s="92">
        <v>121</v>
      </c>
    </row>
    <row r="143" spans="1:15">
      <c r="A143" s="103"/>
      <c r="B143" s="104"/>
      <c r="C143" s="103"/>
      <c r="D143" s="103"/>
      <c r="F143" s="668"/>
      <c r="G143" s="668"/>
      <c r="O143" s="92">
        <v>122</v>
      </c>
    </row>
    <row r="144" spans="1:15">
      <c r="A144" s="103"/>
      <c r="B144" s="104"/>
      <c r="C144" s="103"/>
      <c r="D144" s="103"/>
      <c r="F144" s="668"/>
      <c r="G144" s="668"/>
      <c r="O144" s="92">
        <v>123</v>
      </c>
    </row>
    <row r="145" spans="1:15">
      <c r="A145" s="103"/>
      <c r="B145" s="104"/>
      <c r="C145" s="103"/>
      <c r="D145" s="103"/>
      <c r="F145" s="668"/>
      <c r="G145" s="668"/>
      <c r="O145" s="92">
        <v>124</v>
      </c>
    </row>
    <row r="146" spans="1:15">
      <c r="A146" s="103"/>
      <c r="B146" s="104"/>
      <c r="C146" s="103"/>
      <c r="D146" s="103"/>
      <c r="F146" s="668"/>
      <c r="G146" s="668"/>
      <c r="O146" s="92">
        <v>125</v>
      </c>
    </row>
    <row r="147" spans="1:15">
      <c r="A147" s="103"/>
      <c r="B147" s="104"/>
      <c r="C147" s="103"/>
      <c r="D147" s="103"/>
      <c r="F147" s="668"/>
      <c r="G147" s="668"/>
      <c r="O147" s="92">
        <v>126</v>
      </c>
    </row>
    <row r="148" spans="1:15">
      <c r="A148" s="103"/>
      <c r="B148" s="104"/>
      <c r="C148" s="103"/>
      <c r="D148" s="103"/>
      <c r="F148" s="668"/>
      <c r="G148" s="668"/>
      <c r="O148" s="92">
        <v>127</v>
      </c>
    </row>
    <row r="149" spans="1:15">
      <c r="A149" s="103"/>
      <c r="B149" s="104"/>
      <c r="C149" s="103"/>
      <c r="D149" s="103"/>
      <c r="F149" s="668"/>
      <c r="G149" s="668"/>
      <c r="O149" s="92">
        <v>128</v>
      </c>
    </row>
    <row r="150" spans="1:15">
      <c r="A150" s="103"/>
      <c r="B150" s="104"/>
      <c r="C150" s="103"/>
      <c r="D150" s="103"/>
      <c r="F150" s="668"/>
      <c r="G150" s="668"/>
      <c r="O150" s="92">
        <v>129</v>
      </c>
    </row>
    <row r="151" spans="1:15">
      <c r="A151" s="103"/>
      <c r="B151" s="104"/>
      <c r="C151" s="103"/>
      <c r="D151" s="103"/>
      <c r="F151" s="668"/>
      <c r="G151" s="668"/>
      <c r="O151" s="92">
        <v>130</v>
      </c>
    </row>
    <row r="152" spans="1:15">
      <c r="A152" s="103"/>
      <c r="B152" s="104"/>
      <c r="C152" s="103"/>
      <c r="D152" s="103"/>
      <c r="F152" s="668"/>
      <c r="G152" s="668"/>
      <c r="O152" s="92">
        <v>131</v>
      </c>
    </row>
    <row r="153" spans="1:15">
      <c r="A153" s="103"/>
      <c r="B153" s="104"/>
      <c r="C153" s="103"/>
      <c r="D153" s="103"/>
      <c r="F153" s="668"/>
      <c r="G153" s="668"/>
      <c r="O153" s="92">
        <v>132</v>
      </c>
    </row>
    <row r="154" spans="1:15">
      <c r="A154" s="103"/>
      <c r="B154" s="104"/>
      <c r="C154" s="103"/>
      <c r="D154" s="103"/>
      <c r="F154" s="668"/>
      <c r="G154" s="668"/>
      <c r="O154" s="92">
        <v>133</v>
      </c>
    </row>
    <row r="155" spans="1:15">
      <c r="A155" s="103"/>
      <c r="B155" s="104"/>
      <c r="C155" s="103"/>
      <c r="D155" s="103"/>
      <c r="F155" s="668"/>
      <c r="G155" s="668"/>
      <c r="O155" s="92">
        <v>134</v>
      </c>
    </row>
    <row r="156" spans="1:15">
      <c r="A156" s="103"/>
      <c r="B156" s="104"/>
      <c r="C156" s="103"/>
      <c r="D156" s="103"/>
      <c r="F156" s="668"/>
      <c r="G156" s="668"/>
      <c r="O156" s="92">
        <v>135</v>
      </c>
    </row>
    <row r="157" spans="1:15">
      <c r="A157" s="103"/>
      <c r="B157" s="104"/>
      <c r="C157" s="103"/>
      <c r="D157" s="103"/>
      <c r="F157" s="668"/>
      <c r="G157" s="668"/>
      <c r="O157" s="92">
        <v>136</v>
      </c>
    </row>
    <row r="158" spans="1:15">
      <c r="A158" s="103"/>
      <c r="B158" s="104"/>
      <c r="C158" s="103"/>
      <c r="D158" s="103"/>
      <c r="F158" s="668"/>
      <c r="G158" s="668"/>
      <c r="O158" s="92">
        <v>137</v>
      </c>
    </row>
    <row r="159" spans="1:15">
      <c r="A159" s="103"/>
      <c r="B159" s="104"/>
      <c r="C159" s="103"/>
      <c r="D159" s="103"/>
      <c r="F159" s="668"/>
      <c r="G159" s="668"/>
      <c r="O159" s="92">
        <v>138</v>
      </c>
    </row>
    <row r="160" spans="1:15">
      <c r="A160" s="103"/>
      <c r="B160" s="104"/>
      <c r="C160" s="103"/>
      <c r="D160" s="103"/>
      <c r="F160" s="668"/>
      <c r="G160" s="668"/>
      <c r="O160" s="92">
        <v>139</v>
      </c>
    </row>
    <row r="161" spans="1:15">
      <c r="A161" s="103"/>
      <c r="B161" s="104"/>
      <c r="C161" s="103"/>
      <c r="D161" s="103"/>
      <c r="F161" s="668"/>
      <c r="G161" s="668"/>
      <c r="O161" s="92">
        <v>140</v>
      </c>
    </row>
    <row r="162" spans="1:15">
      <c r="A162" s="103"/>
      <c r="B162" s="104"/>
      <c r="C162" s="103"/>
      <c r="D162" s="103"/>
      <c r="F162" s="668"/>
      <c r="G162" s="668"/>
      <c r="O162" s="92">
        <v>141</v>
      </c>
    </row>
    <row r="163" spans="1:15">
      <c r="A163" s="103"/>
      <c r="B163" s="104"/>
      <c r="C163" s="103"/>
      <c r="D163" s="103"/>
      <c r="F163" s="668"/>
      <c r="G163" s="668"/>
      <c r="O163" s="92">
        <v>142</v>
      </c>
    </row>
    <row r="164" spans="1:15">
      <c r="A164" s="103"/>
      <c r="B164" s="104"/>
      <c r="C164" s="103"/>
      <c r="D164" s="103"/>
      <c r="F164" s="668"/>
      <c r="G164" s="668"/>
      <c r="O164" s="92">
        <v>143</v>
      </c>
    </row>
    <row r="165" spans="1:15">
      <c r="A165" s="103"/>
      <c r="B165" s="104"/>
      <c r="C165" s="103"/>
      <c r="D165" s="103"/>
      <c r="F165" s="668"/>
      <c r="G165" s="668"/>
      <c r="O165" s="92">
        <v>144</v>
      </c>
    </row>
    <row r="166" spans="1:15">
      <c r="A166" s="103"/>
      <c r="B166" s="104"/>
      <c r="C166" s="103"/>
      <c r="D166" s="103"/>
      <c r="F166" s="668"/>
      <c r="G166" s="668"/>
      <c r="O166" s="92">
        <v>145</v>
      </c>
    </row>
    <row r="167" spans="1:15">
      <c r="A167" s="103"/>
      <c r="B167" s="104"/>
      <c r="C167" s="103"/>
      <c r="D167" s="103"/>
      <c r="F167" s="668"/>
      <c r="G167" s="668"/>
      <c r="O167" s="92">
        <v>146</v>
      </c>
    </row>
    <row r="168" spans="1:15">
      <c r="A168" s="103"/>
      <c r="B168" s="104"/>
      <c r="C168" s="103"/>
      <c r="D168" s="103"/>
      <c r="F168" s="668"/>
      <c r="G168" s="668"/>
      <c r="O168" s="92">
        <v>147</v>
      </c>
    </row>
    <row r="169" spans="1:15">
      <c r="A169" s="103"/>
      <c r="B169" s="104"/>
      <c r="C169" s="103"/>
      <c r="D169" s="103"/>
      <c r="F169" s="668"/>
      <c r="G169" s="668"/>
      <c r="O169" s="92">
        <v>148</v>
      </c>
    </row>
    <row r="170" spans="1:15">
      <c r="A170" s="103"/>
      <c r="B170" s="104"/>
      <c r="C170" s="103"/>
      <c r="D170" s="103"/>
      <c r="F170" s="668"/>
      <c r="G170" s="668"/>
      <c r="O170" s="92">
        <v>149</v>
      </c>
    </row>
    <row r="171" spans="1:15">
      <c r="A171" s="103"/>
      <c r="B171" s="104"/>
      <c r="C171" s="103"/>
      <c r="D171" s="103"/>
      <c r="F171" s="668"/>
      <c r="G171" s="668"/>
      <c r="O171" s="92">
        <v>150</v>
      </c>
    </row>
    <row r="172" spans="1:15">
      <c r="A172" s="103"/>
      <c r="B172" s="104"/>
      <c r="C172" s="103"/>
      <c r="D172" s="103"/>
      <c r="F172" s="668"/>
      <c r="G172" s="668"/>
      <c r="O172" s="92">
        <v>151</v>
      </c>
    </row>
    <row r="173" spans="1:15">
      <c r="A173" s="103"/>
      <c r="B173" s="104"/>
      <c r="C173" s="103"/>
      <c r="D173" s="103"/>
      <c r="F173" s="668"/>
      <c r="G173" s="668"/>
      <c r="O173" s="92">
        <v>152</v>
      </c>
    </row>
    <row r="174" spans="1:15">
      <c r="A174" s="103"/>
      <c r="B174" s="104"/>
      <c r="C174" s="103"/>
      <c r="D174" s="103"/>
      <c r="F174" s="668"/>
      <c r="G174" s="668"/>
      <c r="O174" s="92">
        <v>153</v>
      </c>
    </row>
    <row r="175" spans="1:15">
      <c r="A175" s="103"/>
      <c r="B175" s="104"/>
      <c r="C175" s="103"/>
      <c r="D175" s="103"/>
      <c r="F175" s="668"/>
      <c r="G175" s="668"/>
      <c r="O175" s="92">
        <v>154</v>
      </c>
    </row>
    <row r="176" spans="1:15">
      <c r="A176" s="103"/>
      <c r="B176" s="104"/>
      <c r="C176" s="103"/>
      <c r="D176" s="103"/>
      <c r="F176" s="668"/>
      <c r="G176" s="668"/>
      <c r="O176" s="92">
        <v>155</v>
      </c>
    </row>
    <row r="177" spans="1:15">
      <c r="A177" s="103"/>
      <c r="B177" s="104"/>
      <c r="C177" s="103"/>
      <c r="D177" s="103"/>
      <c r="F177" s="668"/>
      <c r="G177" s="668"/>
      <c r="O177" s="92">
        <v>156</v>
      </c>
    </row>
    <row r="178" spans="1:15">
      <c r="A178" s="103"/>
      <c r="B178" s="104"/>
      <c r="C178" s="103"/>
      <c r="D178" s="103"/>
      <c r="F178" s="668"/>
      <c r="G178" s="668"/>
      <c r="O178" s="92">
        <v>157</v>
      </c>
    </row>
    <row r="179" spans="1:15">
      <c r="A179" s="103"/>
      <c r="B179" s="104"/>
      <c r="C179" s="103"/>
      <c r="D179" s="103"/>
      <c r="F179" s="668"/>
      <c r="G179" s="668"/>
      <c r="O179" s="92">
        <v>158</v>
      </c>
    </row>
    <row r="180" spans="1:15">
      <c r="A180" s="103"/>
      <c r="B180" s="104"/>
      <c r="C180" s="103"/>
      <c r="D180" s="103"/>
      <c r="F180" s="668"/>
      <c r="G180" s="668"/>
      <c r="O180" s="92">
        <v>159</v>
      </c>
    </row>
    <row r="181" spans="1:15">
      <c r="A181" s="103"/>
      <c r="B181" s="104"/>
      <c r="C181" s="103"/>
      <c r="D181" s="103"/>
      <c r="F181" s="668"/>
      <c r="G181" s="668"/>
      <c r="O181" s="92">
        <v>160</v>
      </c>
    </row>
    <row r="182" spans="1:15">
      <c r="A182" s="103"/>
      <c r="B182" s="104"/>
      <c r="C182" s="103"/>
      <c r="D182" s="103"/>
      <c r="F182" s="668"/>
      <c r="G182" s="668"/>
      <c r="O182" s="92">
        <v>161</v>
      </c>
    </row>
    <row r="183" spans="1:15">
      <c r="A183" s="103"/>
      <c r="B183" s="104"/>
      <c r="C183" s="103"/>
      <c r="D183" s="103"/>
      <c r="F183" s="668"/>
      <c r="G183" s="668"/>
      <c r="O183" s="92">
        <v>162</v>
      </c>
    </row>
    <row r="184" spans="1:15">
      <c r="A184" s="103"/>
      <c r="B184" s="104"/>
      <c r="C184" s="103"/>
      <c r="D184" s="103"/>
      <c r="F184" s="668"/>
      <c r="G184" s="668"/>
      <c r="O184" s="92">
        <v>163</v>
      </c>
    </row>
    <row r="185" spans="1:15">
      <c r="A185" s="103"/>
      <c r="B185" s="104"/>
      <c r="C185" s="103"/>
      <c r="D185" s="103"/>
      <c r="F185" s="668"/>
      <c r="G185" s="668"/>
      <c r="O185" s="92">
        <v>164</v>
      </c>
    </row>
    <row r="186" spans="1:15">
      <c r="A186" s="103"/>
      <c r="B186" s="104"/>
      <c r="C186" s="103"/>
      <c r="D186" s="103"/>
      <c r="F186" s="668"/>
      <c r="G186" s="668"/>
      <c r="O186" s="92">
        <v>165</v>
      </c>
    </row>
    <row r="187" spans="1:15">
      <c r="A187" s="103"/>
      <c r="B187" s="104"/>
      <c r="C187" s="103"/>
      <c r="D187" s="103"/>
      <c r="F187" s="668"/>
      <c r="G187" s="668"/>
      <c r="O187" s="92">
        <v>166</v>
      </c>
    </row>
    <row r="188" spans="1:15">
      <c r="A188" s="103"/>
      <c r="B188" s="104"/>
      <c r="C188" s="103"/>
      <c r="D188" s="103"/>
      <c r="F188" s="668"/>
      <c r="G188" s="668"/>
      <c r="O188" s="92">
        <v>167</v>
      </c>
    </row>
    <row r="189" spans="1:15">
      <c r="A189" s="103"/>
      <c r="B189" s="104"/>
      <c r="C189" s="103"/>
      <c r="D189" s="103"/>
      <c r="F189" s="668"/>
      <c r="G189" s="668"/>
      <c r="O189" s="92">
        <v>168</v>
      </c>
    </row>
    <row r="190" spans="1:15">
      <c r="A190" s="103"/>
      <c r="B190" s="104"/>
      <c r="C190" s="103"/>
      <c r="D190" s="103"/>
      <c r="F190" s="668"/>
      <c r="G190" s="668"/>
      <c r="O190" s="92">
        <v>169</v>
      </c>
    </row>
    <row r="191" spans="1:15">
      <c r="A191" s="103"/>
      <c r="B191" s="104"/>
      <c r="C191" s="103"/>
      <c r="D191" s="103"/>
      <c r="F191" s="668"/>
      <c r="G191" s="668"/>
      <c r="O191" s="92">
        <v>170</v>
      </c>
    </row>
    <row r="192" spans="1:15">
      <c r="A192" s="103"/>
      <c r="B192" s="104"/>
      <c r="C192" s="103"/>
      <c r="D192" s="103"/>
      <c r="F192" s="668"/>
      <c r="G192" s="668"/>
      <c r="O192" s="92">
        <v>171</v>
      </c>
    </row>
    <row r="193" spans="1:15">
      <c r="A193" s="103"/>
      <c r="B193" s="104"/>
      <c r="C193" s="103"/>
      <c r="D193" s="103"/>
      <c r="F193" s="668"/>
      <c r="G193" s="668"/>
      <c r="O193" s="92">
        <v>172</v>
      </c>
    </row>
    <row r="194" spans="1:15">
      <c r="A194" s="103"/>
      <c r="B194" s="104"/>
      <c r="C194" s="103"/>
      <c r="D194" s="103"/>
      <c r="F194" s="668"/>
      <c r="G194" s="668"/>
      <c r="O194" s="92">
        <v>173</v>
      </c>
    </row>
    <row r="195" spans="1:15">
      <c r="A195" s="103"/>
      <c r="B195" s="104"/>
      <c r="C195" s="103"/>
      <c r="D195" s="103"/>
      <c r="F195" s="668"/>
      <c r="G195" s="668"/>
      <c r="O195" s="92">
        <v>174</v>
      </c>
    </row>
    <row r="196" spans="1:15">
      <c r="A196" s="103"/>
      <c r="B196" s="104"/>
      <c r="C196" s="103"/>
      <c r="D196" s="103"/>
      <c r="F196" s="668"/>
      <c r="G196" s="668"/>
      <c r="O196" s="92">
        <v>175</v>
      </c>
    </row>
    <row r="197" spans="1:15">
      <c r="A197" s="103"/>
      <c r="B197" s="104"/>
      <c r="C197" s="103"/>
      <c r="D197" s="103"/>
      <c r="F197" s="668"/>
      <c r="G197" s="668"/>
      <c r="O197" s="92">
        <v>176</v>
      </c>
    </row>
    <row r="198" spans="1:15">
      <c r="A198" s="103"/>
      <c r="B198" s="104"/>
      <c r="C198" s="103"/>
      <c r="D198" s="103"/>
      <c r="F198" s="668"/>
      <c r="G198" s="668"/>
      <c r="O198" s="92">
        <v>177</v>
      </c>
    </row>
    <row r="199" spans="1:15">
      <c r="A199" s="103"/>
      <c r="B199" s="104"/>
      <c r="C199" s="103"/>
      <c r="D199" s="103"/>
      <c r="F199" s="668"/>
      <c r="G199" s="668"/>
      <c r="O199" s="92">
        <v>178</v>
      </c>
    </row>
    <row r="200" spans="1:15">
      <c r="A200" s="103"/>
      <c r="B200" s="104"/>
      <c r="C200" s="103"/>
      <c r="D200" s="103"/>
      <c r="F200" s="668"/>
      <c r="G200" s="668"/>
      <c r="O200" s="92">
        <v>179</v>
      </c>
    </row>
    <row r="201" spans="1:15">
      <c r="A201" s="103"/>
      <c r="B201" s="104"/>
      <c r="C201" s="103"/>
      <c r="D201" s="103"/>
      <c r="F201" s="668"/>
      <c r="G201" s="668"/>
      <c r="O201" s="92">
        <v>180</v>
      </c>
    </row>
    <row r="202" spans="1:15">
      <c r="A202" s="103"/>
      <c r="B202" s="104"/>
      <c r="C202" s="103"/>
      <c r="D202" s="103"/>
      <c r="F202" s="668"/>
      <c r="G202" s="668"/>
      <c r="O202" s="92">
        <v>181</v>
      </c>
    </row>
    <row r="203" spans="1:15">
      <c r="A203" s="103"/>
      <c r="B203" s="104"/>
      <c r="C203" s="103"/>
      <c r="D203" s="103"/>
      <c r="F203" s="668"/>
      <c r="G203" s="668"/>
      <c r="O203" s="92">
        <v>182</v>
      </c>
    </row>
    <row r="204" spans="1:15">
      <c r="A204" s="103"/>
      <c r="B204" s="104"/>
      <c r="C204" s="103"/>
      <c r="D204" s="103"/>
      <c r="F204" s="668"/>
      <c r="G204" s="668"/>
      <c r="O204" s="92">
        <v>183</v>
      </c>
    </row>
    <row r="205" spans="1:15">
      <c r="A205" s="103"/>
      <c r="B205" s="104"/>
      <c r="C205" s="103"/>
      <c r="D205" s="103"/>
      <c r="F205" s="668"/>
      <c r="G205" s="668"/>
      <c r="O205" s="92">
        <v>184</v>
      </c>
    </row>
    <row r="206" spans="1:15">
      <c r="A206" s="103"/>
      <c r="B206" s="104"/>
      <c r="C206" s="103"/>
      <c r="D206" s="103"/>
      <c r="F206" s="668"/>
      <c r="G206" s="668"/>
      <c r="O206" s="92">
        <v>185</v>
      </c>
    </row>
    <row r="207" spans="1:15">
      <c r="A207" s="103"/>
      <c r="B207" s="104"/>
      <c r="C207" s="103"/>
      <c r="D207" s="103"/>
      <c r="F207" s="668"/>
      <c r="G207" s="668"/>
      <c r="O207" s="92">
        <v>186</v>
      </c>
    </row>
    <row r="208" spans="1:15">
      <c r="A208" s="103"/>
      <c r="B208" s="104"/>
      <c r="C208" s="103"/>
      <c r="D208" s="103"/>
      <c r="F208" s="668"/>
      <c r="G208" s="668"/>
      <c r="O208" s="92">
        <v>187</v>
      </c>
    </row>
    <row r="209" spans="1:15">
      <c r="A209" s="103"/>
      <c r="B209" s="104"/>
      <c r="C209" s="103"/>
      <c r="D209" s="103"/>
      <c r="F209" s="668"/>
      <c r="G209" s="668"/>
      <c r="O209" s="92">
        <v>188</v>
      </c>
    </row>
    <row r="210" spans="1:15">
      <c r="A210" s="103"/>
      <c r="B210" s="104"/>
      <c r="C210" s="103"/>
      <c r="D210" s="103"/>
      <c r="F210" s="668"/>
      <c r="G210" s="668"/>
      <c r="O210" s="92">
        <v>189</v>
      </c>
    </row>
    <row r="211" spans="1:15">
      <c r="A211" s="103"/>
      <c r="B211" s="104"/>
      <c r="C211" s="103"/>
      <c r="D211" s="103"/>
      <c r="F211" s="668"/>
      <c r="G211" s="668"/>
      <c r="O211" s="92">
        <v>190</v>
      </c>
    </row>
    <row r="212" spans="1:15">
      <c r="A212" s="103"/>
      <c r="B212" s="104"/>
      <c r="C212" s="103"/>
      <c r="D212" s="103"/>
      <c r="F212" s="668"/>
      <c r="G212" s="668"/>
      <c r="O212" s="92">
        <v>191</v>
      </c>
    </row>
    <row r="213" spans="1:15">
      <c r="A213" s="103"/>
      <c r="B213" s="104"/>
      <c r="C213" s="103"/>
      <c r="D213" s="103"/>
      <c r="F213" s="668"/>
      <c r="G213" s="668"/>
      <c r="O213" s="92">
        <v>192</v>
      </c>
    </row>
    <row r="214" spans="1:15">
      <c r="A214" s="103"/>
      <c r="B214" s="104"/>
      <c r="C214" s="103"/>
      <c r="D214" s="103"/>
      <c r="F214" s="668"/>
      <c r="G214" s="668"/>
      <c r="O214" s="92">
        <v>193</v>
      </c>
    </row>
    <row r="215" spans="1:15">
      <c r="A215" s="103"/>
      <c r="B215" s="104"/>
      <c r="C215" s="103"/>
      <c r="D215" s="103"/>
      <c r="F215" s="668"/>
      <c r="G215" s="668"/>
      <c r="O215" s="92">
        <v>194</v>
      </c>
    </row>
    <row r="216" spans="1:15">
      <c r="A216" s="103"/>
      <c r="B216" s="104"/>
      <c r="C216" s="103"/>
      <c r="D216" s="103"/>
      <c r="F216" s="668"/>
      <c r="G216" s="668"/>
      <c r="O216" s="92">
        <v>195</v>
      </c>
    </row>
    <row r="217" spans="1:15">
      <c r="A217" s="103"/>
      <c r="B217" s="104"/>
      <c r="C217" s="103"/>
      <c r="D217" s="103"/>
      <c r="F217" s="668"/>
      <c r="G217" s="668"/>
      <c r="O217" s="92">
        <v>196</v>
      </c>
    </row>
    <row r="218" spans="1:15">
      <c r="A218" s="103"/>
      <c r="B218" s="104"/>
      <c r="C218" s="103"/>
      <c r="D218" s="103"/>
      <c r="F218" s="668"/>
      <c r="G218" s="668"/>
      <c r="O218" s="92">
        <v>197</v>
      </c>
    </row>
    <row r="219" spans="1:15">
      <c r="A219" s="103"/>
      <c r="B219" s="104"/>
      <c r="C219" s="103"/>
      <c r="D219" s="103"/>
      <c r="F219" s="668"/>
      <c r="G219" s="668"/>
      <c r="O219" s="92">
        <v>198</v>
      </c>
    </row>
    <row r="220" spans="1:15">
      <c r="A220" s="103"/>
      <c r="B220" s="104"/>
      <c r="C220" s="103"/>
      <c r="D220" s="103"/>
      <c r="F220" s="668"/>
      <c r="G220" s="668"/>
      <c r="O220" s="92">
        <v>199</v>
      </c>
    </row>
    <row r="221" spans="1:15">
      <c r="A221" s="103"/>
      <c r="B221" s="104"/>
      <c r="C221" s="103"/>
      <c r="D221" s="103"/>
      <c r="F221" s="668"/>
      <c r="G221" s="668"/>
      <c r="O221" s="92">
        <v>200</v>
      </c>
    </row>
  </sheetData>
  <sheetProtection selectLockedCells="1"/>
  <mergeCells count="217">
    <mergeCell ref="E10:G10"/>
    <mergeCell ref="C13:G13"/>
    <mergeCell ref="C14:G14"/>
    <mergeCell ref="C15:D15"/>
    <mergeCell ref="F15:G15"/>
    <mergeCell ref="C16:D16"/>
    <mergeCell ref="F16:G16"/>
    <mergeCell ref="H1:I1"/>
    <mergeCell ref="A2:G2"/>
    <mergeCell ref="F4:G4"/>
    <mergeCell ref="F5:G5"/>
    <mergeCell ref="B6:C6"/>
    <mergeCell ref="C9:G9"/>
    <mergeCell ref="F24:G24"/>
    <mergeCell ref="F25:G25"/>
    <mergeCell ref="F26:G26"/>
    <mergeCell ref="F27:G27"/>
    <mergeCell ref="F28:G28"/>
    <mergeCell ref="F29:G29"/>
    <mergeCell ref="C17:G17"/>
    <mergeCell ref="C18:D18"/>
    <mergeCell ref="F18:G18"/>
    <mergeCell ref="F21:G21"/>
    <mergeCell ref="F22:G22"/>
    <mergeCell ref="F23:G23"/>
    <mergeCell ref="F36:G36"/>
    <mergeCell ref="F37:G37"/>
    <mergeCell ref="F38:G38"/>
    <mergeCell ref="F39:G39"/>
    <mergeCell ref="F40:G40"/>
    <mergeCell ref="F41:G41"/>
    <mergeCell ref="F30:G30"/>
    <mergeCell ref="F31:G31"/>
    <mergeCell ref="F32:G32"/>
    <mergeCell ref="F33:G33"/>
    <mergeCell ref="F34:G34"/>
    <mergeCell ref="F35:G35"/>
    <mergeCell ref="F48:G48"/>
    <mergeCell ref="F49:G49"/>
    <mergeCell ref="F50:G50"/>
    <mergeCell ref="F51:G51"/>
    <mergeCell ref="F52:G52"/>
    <mergeCell ref="F53:G53"/>
    <mergeCell ref="F42:G42"/>
    <mergeCell ref="F43:G43"/>
    <mergeCell ref="F44:G44"/>
    <mergeCell ref="F45:G45"/>
    <mergeCell ref="F46:G46"/>
    <mergeCell ref="F47:G47"/>
    <mergeCell ref="F60:G60"/>
    <mergeCell ref="F61:G61"/>
    <mergeCell ref="F62:G62"/>
    <mergeCell ref="F63:G63"/>
    <mergeCell ref="F64:G64"/>
    <mergeCell ref="F65:G65"/>
    <mergeCell ref="F54:G54"/>
    <mergeCell ref="F55:G55"/>
    <mergeCell ref="F56:G56"/>
    <mergeCell ref="F57:G57"/>
    <mergeCell ref="F58:G58"/>
    <mergeCell ref="F59:G59"/>
    <mergeCell ref="F72:G72"/>
    <mergeCell ref="F73:G73"/>
    <mergeCell ref="F74:G74"/>
    <mergeCell ref="F75:G75"/>
    <mergeCell ref="F76:G76"/>
    <mergeCell ref="F77:G77"/>
    <mergeCell ref="F66:G66"/>
    <mergeCell ref="F67:G67"/>
    <mergeCell ref="F68:G68"/>
    <mergeCell ref="F69:G69"/>
    <mergeCell ref="F70:G70"/>
    <mergeCell ref="F71:G71"/>
    <mergeCell ref="F84:G84"/>
    <mergeCell ref="F85:G85"/>
    <mergeCell ref="F86:G86"/>
    <mergeCell ref="F87:G87"/>
    <mergeCell ref="F88:G88"/>
    <mergeCell ref="F89:G89"/>
    <mergeCell ref="F78:G78"/>
    <mergeCell ref="F79:G79"/>
    <mergeCell ref="F80:G80"/>
    <mergeCell ref="F81:G81"/>
    <mergeCell ref="F82:G82"/>
    <mergeCell ref="F83:G83"/>
    <mergeCell ref="F96:G96"/>
    <mergeCell ref="F97:G97"/>
    <mergeCell ref="F98:G98"/>
    <mergeCell ref="F99:G99"/>
    <mergeCell ref="F100:G100"/>
    <mergeCell ref="F101:G101"/>
    <mergeCell ref="F90:G90"/>
    <mergeCell ref="F91:G91"/>
    <mergeCell ref="F92:G92"/>
    <mergeCell ref="F93:G93"/>
    <mergeCell ref="F94:G94"/>
    <mergeCell ref="F95:G95"/>
    <mergeCell ref="F108:G108"/>
    <mergeCell ref="F109:G109"/>
    <mergeCell ref="F110:G110"/>
    <mergeCell ref="F111:G111"/>
    <mergeCell ref="F112:G112"/>
    <mergeCell ref="F113:G113"/>
    <mergeCell ref="F102:G102"/>
    <mergeCell ref="F103:G103"/>
    <mergeCell ref="F104:G104"/>
    <mergeCell ref="F105:G105"/>
    <mergeCell ref="F106:G106"/>
    <mergeCell ref="F107:G107"/>
    <mergeCell ref="F120:G120"/>
    <mergeCell ref="F121:G121"/>
    <mergeCell ref="F122:G122"/>
    <mergeCell ref="F123:G123"/>
    <mergeCell ref="F124:G124"/>
    <mergeCell ref="F125:G125"/>
    <mergeCell ref="F114:G114"/>
    <mergeCell ref="F115:G115"/>
    <mergeCell ref="F116:G116"/>
    <mergeCell ref="F117:G117"/>
    <mergeCell ref="F118:G118"/>
    <mergeCell ref="F119:G119"/>
    <mergeCell ref="F132:G132"/>
    <mergeCell ref="F133:G133"/>
    <mergeCell ref="F134:G134"/>
    <mergeCell ref="F135:G135"/>
    <mergeCell ref="F136:G136"/>
    <mergeCell ref="F137:G137"/>
    <mergeCell ref="F126:G126"/>
    <mergeCell ref="F127:G127"/>
    <mergeCell ref="F128:G128"/>
    <mergeCell ref="F129:G129"/>
    <mergeCell ref="F130:G130"/>
    <mergeCell ref="F131:G131"/>
    <mergeCell ref="F144:G144"/>
    <mergeCell ref="F145:G145"/>
    <mergeCell ref="F146:G146"/>
    <mergeCell ref="F147:G147"/>
    <mergeCell ref="F148:G148"/>
    <mergeCell ref="F149:G149"/>
    <mergeCell ref="F138:G138"/>
    <mergeCell ref="F139:G139"/>
    <mergeCell ref="F140:G140"/>
    <mergeCell ref="F141:G141"/>
    <mergeCell ref="F142:G142"/>
    <mergeCell ref="F143:G143"/>
    <mergeCell ref="F156:G156"/>
    <mergeCell ref="F157:G157"/>
    <mergeCell ref="F158:G158"/>
    <mergeCell ref="F159:G159"/>
    <mergeCell ref="F160:G160"/>
    <mergeCell ref="F161:G161"/>
    <mergeCell ref="F150:G150"/>
    <mergeCell ref="F151:G151"/>
    <mergeCell ref="F152:G152"/>
    <mergeCell ref="F153:G153"/>
    <mergeCell ref="F154:G154"/>
    <mergeCell ref="F155:G155"/>
    <mergeCell ref="F168:G168"/>
    <mergeCell ref="F169:G169"/>
    <mergeCell ref="F170:G170"/>
    <mergeCell ref="F171:G171"/>
    <mergeCell ref="F172:G172"/>
    <mergeCell ref="F173:G173"/>
    <mergeCell ref="F162:G162"/>
    <mergeCell ref="F163:G163"/>
    <mergeCell ref="F164:G164"/>
    <mergeCell ref="F165:G165"/>
    <mergeCell ref="F166:G166"/>
    <mergeCell ref="F167:G167"/>
    <mergeCell ref="F180:G180"/>
    <mergeCell ref="F181:G181"/>
    <mergeCell ref="F182:G182"/>
    <mergeCell ref="F183:G183"/>
    <mergeCell ref="F184:G184"/>
    <mergeCell ref="F185:G185"/>
    <mergeCell ref="F174:G174"/>
    <mergeCell ref="F175:G175"/>
    <mergeCell ref="F176:G176"/>
    <mergeCell ref="F177:G177"/>
    <mergeCell ref="F178:G178"/>
    <mergeCell ref="F179:G179"/>
    <mergeCell ref="F192:G192"/>
    <mergeCell ref="F193:G193"/>
    <mergeCell ref="F194:G194"/>
    <mergeCell ref="F195:G195"/>
    <mergeCell ref="F196:G196"/>
    <mergeCell ref="F197:G197"/>
    <mergeCell ref="F186:G186"/>
    <mergeCell ref="F187:G187"/>
    <mergeCell ref="F188:G188"/>
    <mergeCell ref="F189:G189"/>
    <mergeCell ref="F190:G190"/>
    <mergeCell ref="F191:G191"/>
    <mergeCell ref="F204:G204"/>
    <mergeCell ref="F205:G205"/>
    <mergeCell ref="F206:G206"/>
    <mergeCell ref="F207:G207"/>
    <mergeCell ref="F208:G208"/>
    <mergeCell ref="F209:G209"/>
    <mergeCell ref="F198:G198"/>
    <mergeCell ref="F199:G199"/>
    <mergeCell ref="F200:G200"/>
    <mergeCell ref="F201:G201"/>
    <mergeCell ref="F202:G202"/>
    <mergeCell ref="F203:G203"/>
    <mergeCell ref="F216:G216"/>
    <mergeCell ref="F217:G217"/>
    <mergeCell ref="F218:G218"/>
    <mergeCell ref="F219:G219"/>
    <mergeCell ref="F220:G220"/>
    <mergeCell ref="F221:G221"/>
    <mergeCell ref="F210:G210"/>
    <mergeCell ref="F211:G211"/>
    <mergeCell ref="F212:G212"/>
    <mergeCell ref="F213:G213"/>
    <mergeCell ref="F214:G214"/>
    <mergeCell ref="F215:G215"/>
  </mergeCells>
  <phoneticPr fontId="4"/>
  <dataValidations count="1">
    <dataValidation allowBlank="1" showInputMessage="1" showErrorMessage="1" promptTitle="養成講習認定番号は" prompt="平成26年度以降に開催するの講習毎に割り振られています。平成25年度以前に申請され認定されている講習は、記載不要です。" sqref="C14:G14" xr:uid="{00000000-0002-0000-0600-000000000000}"/>
  </dataValidations>
  <pageMargins left="0.7" right="0.7" top="0.75" bottom="0.75" header="0.3" footer="0.3"/>
  <pageSetup paperSize="9" scale="84" orientation="portrait" r:id="rId1"/>
  <headerFooter>
    <oddHeader>&amp;R④養成講習修了者名簿</oddHeader>
    <oddFooter>&amp;C４</oddFooter>
  </headerFooter>
  <colBreaks count="1" manualBreakCount="1">
    <brk id="7" max="22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T221"/>
  <sheetViews>
    <sheetView showZeros="0" zoomScale="70" zoomScaleNormal="70" workbookViewId="0">
      <selection activeCell="P39" sqref="P39"/>
    </sheetView>
  </sheetViews>
  <sheetFormatPr defaultColWidth="10.625" defaultRowHeight="14.25"/>
  <cols>
    <col min="1" max="1" width="3.625" style="92" customWidth="1"/>
    <col min="2" max="2" width="22.625" style="92" customWidth="1"/>
    <col min="3" max="3" width="20.625" style="94" customWidth="1"/>
    <col min="4" max="4" width="20.75" style="92" customWidth="1"/>
    <col min="5" max="5" width="18.5" style="92" customWidth="1"/>
    <col min="6" max="6" width="9.125" style="92" customWidth="1"/>
    <col min="7" max="13" width="10.625" style="92"/>
    <col min="14" max="14" width="10.625" style="92" hidden="1" customWidth="1"/>
    <col min="15" max="16384" width="10.625" style="92"/>
  </cols>
  <sheetData>
    <row r="1" spans="1:20" ht="21">
      <c r="G1" s="114" t="s">
        <v>386</v>
      </c>
      <c r="H1" s="694" t="s">
        <v>359</v>
      </c>
      <c r="I1" s="694"/>
    </row>
    <row r="2" spans="1:20" ht="32.25">
      <c r="A2" s="695" t="s">
        <v>387</v>
      </c>
      <c r="B2" s="695"/>
      <c r="C2" s="695"/>
      <c r="D2" s="695"/>
      <c r="E2" s="695"/>
      <c r="F2" s="695"/>
      <c r="G2" s="695"/>
      <c r="H2" s="90">
        <f>IF(COUNTIF(H4:H19,"入力漏れ"),COUNTIF(H4:H19,"入力漏れ"),"0")</f>
        <v>3</v>
      </c>
      <c r="I2" s="1" t="s">
        <v>165</v>
      </c>
    </row>
    <row r="3" spans="1:20" ht="18" customHeight="1">
      <c r="A3" s="115"/>
      <c r="B3" s="116"/>
      <c r="C3" s="116"/>
      <c r="D3" s="116"/>
      <c r="E3" s="116"/>
      <c r="F3" s="116"/>
      <c r="G3" s="116"/>
      <c r="H3" s="89"/>
      <c r="I3" s="89"/>
    </row>
    <row r="4" spans="1:20" ht="17.25" customHeight="1">
      <c r="A4" s="115"/>
      <c r="B4" s="116"/>
      <c r="C4" s="116"/>
      <c r="D4" s="116"/>
      <c r="E4" s="208" t="s">
        <v>361</v>
      </c>
      <c r="F4" s="718"/>
      <c r="G4" s="719"/>
      <c r="H4" s="91" t="str">
        <f>IF(OR(ISBLANK(#REF!),ISBLANK(F4)),"入力漏れ","")</f>
        <v>入力漏れ</v>
      </c>
      <c r="I4" s="89"/>
    </row>
    <row r="5" spans="1:20" ht="17.25" customHeight="1">
      <c r="A5" s="115"/>
      <c r="B5" s="116"/>
      <c r="C5" s="116"/>
      <c r="D5" s="116"/>
      <c r="E5" s="117" t="s">
        <v>362</v>
      </c>
      <c r="F5" s="720">
        <f>①基本情報!C17</f>
        <v>0</v>
      </c>
      <c r="G5" s="720"/>
      <c r="H5" s="91" t="str">
        <f>IF(OR(ISBLANK(#REF!),ISBLANK(F5)),"入力漏れ","")</f>
        <v/>
      </c>
      <c r="I5" s="89"/>
      <c r="J5" s="126"/>
      <c r="K5" s="127" t="s">
        <v>175</v>
      </c>
      <c r="L5" s="127"/>
      <c r="M5" s="127"/>
      <c r="N5" s="113"/>
      <c r="O5" s="113"/>
      <c r="P5" s="113"/>
      <c r="Q5" s="126"/>
      <c r="R5" s="113"/>
      <c r="S5" s="113"/>
      <c r="T5" s="113"/>
    </row>
    <row r="6" spans="1:20" ht="28.5" customHeight="1">
      <c r="A6" s="115"/>
      <c r="B6" s="701" t="s">
        <v>363</v>
      </c>
      <c r="C6" s="701"/>
      <c r="D6" s="116"/>
      <c r="E6" s="116"/>
      <c r="F6" s="116"/>
      <c r="G6" s="116"/>
      <c r="H6" s="89"/>
      <c r="I6" s="89"/>
      <c r="J6" s="126"/>
      <c r="K6" s="129"/>
      <c r="L6" s="130" t="s">
        <v>179</v>
      </c>
      <c r="M6" s="113"/>
      <c r="N6" s="113"/>
      <c r="O6" s="126"/>
      <c r="P6" s="113"/>
      <c r="Q6" s="113"/>
      <c r="R6" s="113"/>
      <c r="S6" s="113"/>
      <c r="T6" s="113"/>
    </row>
    <row r="7" spans="1:20" ht="21" customHeight="1" thickBot="1">
      <c r="B7" s="118"/>
      <c r="C7" s="118"/>
      <c r="D7" s="118"/>
      <c r="E7" s="118"/>
      <c r="J7" s="126"/>
      <c r="K7" s="131"/>
      <c r="L7" s="132"/>
      <c r="M7" s="113"/>
      <c r="N7" s="113"/>
      <c r="O7" s="126"/>
      <c r="P7" s="113"/>
      <c r="Q7" s="113"/>
      <c r="R7" s="113"/>
      <c r="S7" s="113"/>
      <c r="T7" s="113"/>
    </row>
    <row r="8" spans="1:20" ht="21.75" thickBot="1">
      <c r="B8" s="98" t="s">
        <v>364</v>
      </c>
      <c r="C8" s="118"/>
      <c r="D8" s="118"/>
      <c r="E8" s="118"/>
      <c r="J8" s="126"/>
      <c r="K8" s="133"/>
      <c r="L8" s="134" t="s">
        <v>15</v>
      </c>
      <c r="M8" s="113"/>
      <c r="N8" s="113"/>
      <c r="O8" s="126"/>
      <c r="P8" s="113"/>
      <c r="Q8" s="134"/>
      <c r="R8" s="134"/>
      <c r="S8" s="113"/>
      <c r="T8" s="113"/>
    </row>
    <row r="9" spans="1:20" ht="21" customHeight="1">
      <c r="B9" s="119" t="s">
        <v>365</v>
      </c>
      <c r="C9" s="687">
        <f>①基本情報!C6</f>
        <v>0</v>
      </c>
      <c r="D9" s="688"/>
      <c r="E9" s="688"/>
      <c r="F9" s="688"/>
      <c r="G9" s="689"/>
      <c r="H9" s="91" t="str">
        <f>IF(OR(ISBLANK(#REF!),ISBLANK(C9)),"入力漏れ","")</f>
        <v/>
      </c>
      <c r="J9" s="126"/>
      <c r="K9" s="134"/>
      <c r="L9" s="134" t="s">
        <v>366</v>
      </c>
      <c r="M9" s="113"/>
      <c r="N9" s="113"/>
      <c r="O9" s="126"/>
      <c r="P9" s="113"/>
      <c r="Q9" s="134"/>
      <c r="R9" s="134"/>
      <c r="S9" s="113"/>
      <c r="T9" s="113"/>
    </row>
    <row r="10" spans="1:20" ht="21" customHeight="1">
      <c r="B10" s="117" t="s">
        <v>367</v>
      </c>
      <c r="C10" s="120">
        <f>①基本情報!C7</f>
        <v>0</v>
      </c>
      <c r="D10" s="117" t="s">
        <v>368</v>
      </c>
      <c r="E10" s="709">
        <f>①基本情報!C15</f>
        <v>0</v>
      </c>
      <c r="F10" s="710"/>
      <c r="G10" s="711"/>
      <c r="H10" s="91" t="str">
        <f>IF(OR(ISBLANK(C10),ISBLANK(E10)),"入力漏れ","")</f>
        <v/>
      </c>
      <c r="J10" s="126"/>
      <c r="K10" s="113"/>
      <c r="L10" s="113"/>
      <c r="M10" s="113"/>
      <c r="N10" s="113"/>
      <c r="O10" s="113"/>
      <c r="P10" s="126"/>
      <c r="Q10" s="113"/>
      <c r="R10" s="113"/>
      <c r="S10" s="113"/>
      <c r="T10" s="113"/>
    </row>
    <row r="11" spans="1:20" ht="21" customHeight="1">
      <c r="B11" s="93"/>
      <c r="C11" s="92"/>
      <c r="E11" s="93"/>
      <c r="F11" s="121"/>
    </row>
    <row r="12" spans="1:20" ht="21">
      <c r="B12" s="98" t="s">
        <v>369</v>
      </c>
      <c r="C12" s="118"/>
      <c r="E12" s="118"/>
      <c r="F12" s="118"/>
    </row>
    <row r="13" spans="1:20" ht="21.75" customHeight="1">
      <c r="B13" s="117" t="s">
        <v>370</v>
      </c>
      <c r="C13" s="684"/>
      <c r="D13" s="685"/>
      <c r="E13" s="685"/>
      <c r="F13" s="685"/>
      <c r="G13" s="686"/>
      <c r="H13" s="91" t="str">
        <f>IF(OR(ISBLANK(#REF!),ISBLANK(C13)),"入力漏れ","")</f>
        <v>入力漏れ</v>
      </c>
    </row>
    <row r="14" spans="1:20" ht="21.75" customHeight="1">
      <c r="B14" s="117" t="s">
        <v>371</v>
      </c>
      <c r="C14" s="687">
        <f>①基本情報!C20</f>
        <v>0</v>
      </c>
      <c r="D14" s="688"/>
      <c r="E14" s="688"/>
      <c r="F14" s="688"/>
      <c r="G14" s="689"/>
      <c r="H14" s="91" t="str">
        <f>IF(OR(ISBLANK(#REF!),ISBLANK(C14)),"入力漏れ","")</f>
        <v/>
      </c>
    </row>
    <row r="15" spans="1:20" ht="21" customHeight="1">
      <c r="B15" s="122" t="s">
        <v>372</v>
      </c>
      <c r="C15" s="712">
        <f>①基本情報!C21</f>
        <v>0</v>
      </c>
      <c r="D15" s="713"/>
      <c r="E15" s="122" t="s">
        <v>388</v>
      </c>
      <c r="F15" s="714">
        <f>①基本情報!C22</f>
        <v>0</v>
      </c>
      <c r="G15" s="715"/>
      <c r="H15" s="91" t="str">
        <f>IF(OR(ISBLANK(C15),ISBLANK(F15)),"入力漏れ","")</f>
        <v/>
      </c>
      <c r="I15" s="94"/>
    </row>
    <row r="16" spans="1:20" ht="34.5" customHeight="1">
      <c r="B16" s="122" t="s">
        <v>374</v>
      </c>
      <c r="C16" s="716">
        <f>①基本情報!C23</f>
        <v>0</v>
      </c>
      <c r="D16" s="717"/>
      <c r="E16" s="123" t="s">
        <v>375</v>
      </c>
      <c r="F16" s="298">
        <f>①基本情報!C24</f>
        <v>0</v>
      </c>
      <c r="G16" s="298"/>
      <c r="H16" s="91" t="str">
        <f>IF(OR(ISBLANK(C16),ISBLANK(F16)),"入力漏れ","")</f>
        <v/>
      </c>
    </row>
    <row r="17" spans="1:9" ht="27" customHeight="1">
      <c r="B17" s="124" t="s">
        <v>376</v>
      </c>
      <c r="C17" s="674" t="b">
        <f>IF(①基本情報!C19="自然体験活動指導者（リーダー）養成講習","NEALリーダー",IF(①基本情報!C19="自然体験活動上級指導者（インストラクター）養成講習","NEALインストラクター",IF(①基本情報!C19="自然体験活動総括指導者（コーディネーター）養成講習","NEALコーディネーター",IF(①基本情報!C19="指導者資格更新講習（インストラクター）","NEALインストラクター",IF(①基本情報!C19="指導者資格更新講習（コーディネーター）","NEALコーディネーター",IF(①基本情報!C19="自然体験活動指導者（リーダー）養成講習【科目互換：保育士資格・幼稚園・小学校教諭免許】","NEALリーダー",IF(①基本情報!C19="自然体験活動指導者（リーダー）養成講習【科目互換：中学校・高等学校教諭免許】","NEALリーダー")))))))</f>
        <v>0</v>
      </c>
      <c r="D17" s="675"/>
      <c r="E17" s="675"/>
      <c r="F17" s="675"/>
      <c r="G17" s="676"/>
      <c r="H17" s="91" t="str">
        <f>IF(OR(ISBLANK(C17)),"入力漏れ","")</f>
        <v/>
      </c>
      <c r="I17" s="94"/>
    </row>
    <row r="18" spans="1:9" ht="24.75" customHeight="1">
      <c r="B18" s="117" t="s">
        <v>377</v>
      </c>
      <c r="C18" s="707"/>
      <c r="D18" s="708"/>
      <c r="E18" s="117" t="s">
        <v>378</v>
      </c>
      <c r="F18" s="677"/>
      <c r="G18" s="677"/>
      <c r="H18" s="91" t="str">
        <f>IF(OR(ISBLANK(C18),ISBLANK(F18)),"入力漏れ","")</f>
        <v>入力漏れ</v>
      </c>
    </row>
    <row r="19" spans="1:9" ht="21" customHeight="1">
      <c r="B19" s="93"/>
      <c r="D19" s="94"/>
      <c r="E19" s="93"/>
      <c r="F19" s="95"/>
      <c r="G19" s="95"/>
      <c r="H19" s="96"/>
    </row>
    <row r="20" spans="1:9" ht="21" customHeight="1">
      <c r="A20" s="97"/>
      <c r="B20" s="98" t="s">
        <v>379</v>
      </c>
      <c r="C20" s="99"/>
      <c r="D20" s="99"/>
      <c r="E20" s="99"/>
      <c r="F20" s="99"/>
      <c r="G20" s="99"/>
    </row>
    <row r="21" spans="1:9" ht="18" customHeight="1">
      <c r="A21" s="105" t="s">
        <v>380</v>
      </c>
      <c r="B21" s="106" t="s">
        <v>381</v>
      </c>
      <c r="C21" s="107" t="s">
        <v>382</v>
      </c>
      <c r="D21" s="107" t="s">
        <v>383</v>
      </c>
      <c r="E21" s="106" t="s">
        <v>389</v>
      </c>
      <c r="F21" s="678" t="s">
        <v>385</v>
      </c>
      <c r="G21" s="678"/>
    </row>
    <row r="22" spans="1:9" ht="18" customHeight="1">
      <c r="A22" s="100">
        <v>1</v>
      </c>
      <c r="B22" s="108" t="str">
        <f>⑤指導者データ入力書式!B11&amp;" "&amp;⑤指導者データ入力書式!C11</f>
        <v xml:space="preserve"> </v>
      </c>
      <c r="C22" s="108" t="str">
        <f>⑤指導者データ入力書式!D11&amp;" "&amp;⑤指導者データ入力書式!E11</f>
        <v xml:space="preserve"> </v>
      </c>
      <c r="D22" s="109">
        <f>⑤指導者データ入力書式!F11</f>
        <v>0</v>
      </c>
      <c r="E22" s="108">
        <f>⑤指導者データ入力書式!G11</f>
        <v>0</v>
      </c>
      <c r="F22" s="293">
        <f>⑤指導者データ入力書式!H11</f>
        <v>0</v>
      </c>
      <c r="G22" s="294"/>
    </row>
    <row r="23" spans="1:9" ht="18" customHeight="1">
      <c r="A23" s="100">
        <v>2</v>
      </c>
      <c r="B23" s="108" t="str">
        <f>⑤指導者データ入力書式!B12&amp;" "&amp;⑤指導者データ入力書式!C12</f>
        <v xml:space="preserve"> </v>
      </c>
      <c r="C23" s="108" t="str">
        <f>⑤指導者データ入力書式!D12&amp;" "&amp;⑤指導者データ入力書式!E12</f>
        <v xml:space="preserve"> </v>
      </c>
      <c r="D23" s="109">
        <f>⑤指導者データ入力書式!F12</f>
        <v>0</v>
      </c>
      <c r="E23" s="108">
        <f>⑤指導者データ入力書式!G12</f>
        <v>0</v>
      </c>
      <c r="F23" s="293">
        <f>⑤指導者データ入力書式!H12</f>
        <v>0</v>
      </c>
      <c r="G23" s="294"/>
    </row>
    <row r="24" spans="1:9" ht="18" customHeight="1">
      <c r="A24" s="100">
        <v>3</v>
      </c>
      <c r="B24" s="108" t="str">
        <f>⑤指導者データ入力書式!B13&amp;" "&amp;⑤指導者データ入力書式!C13</f>
        <v xml:space="preserve"> </v>
      </c>
      <c r="C24" s="108" t="str">
        <f>⑤指導者データ入力書式!D13&amp;" "&amp;⑤指導者データ入力書式!E13</f>
        <v xml:space="preserve"> </v>
      </c>
      <c r="D24" s="109">
        <f>⑤指導者データ入力書式!F13</f>
        <v>0</v>
      </c>
      <c r="E24" s="108">
        <f>⑤指導者データ入力書式!G13</f>
        <v>0</v>
      </c>
      <c r="F24" s="293">
        <f>⑤指導者データ入力書式!H13</f>
        <v>0</v>
      </c>
      <c r="G24" s="294"/>
    </row>
    <row r="25" spans="1:9" ht="18" customHeight="1">
      <c r="A25" s="100">
        <v>4</v>
      </c>
      <c r="B25" s="108" t="str">
        <f>⑤指導者データ入力書式!B14&amp;" "&amp;⑤指導者データ入力書式!C14</f>
        <v xml:space="preserve"> </v>
      </c>
      <c r="C25" s="108" t="str">
        <f>⑤指導者データ入力書式!D14&amp;" "&amp;⑤指導者データ入力書式!E14</f>
        <v xml:space="preserve"> </v>
      </c>
      <c r="D25" s="109">
        <f>⑤指導者データ入力書式!F14</f>
        <v>0</v>
      </c>
      <c r="E25" s="108">
        <f>⑤指導者データ入力書式!G14</f>
        <v>0</v>
      </c>
      <c r="F25" s="293">
        <f>⑤指導者データ入力書式!H14</f>
        <v>0</v>
      </c>
      <c r="G25" s="294"/>
    </row>
    <row r="26" spans="1:9" ht="18" customHeight="1">
      <c r="A26" s="100">
        <v>5</v>
      </c>
      <c r="B26" s="108" t="str">
        <f>⑤指導者データ入力書式!B15&amp;" "&amp;⑤指導者データ入力書式!C15</f>
        <v xml:space="preserve"> </v>
      </c>
      <c r="C26" s="108" t="str">
        <f>⑤指導者データ入力書式!D15&amp;" "&amp;⑤指導者データ入力書式!E15</f>
        <v xml:space="preserve"> </v>
      </c>
      <c r="D26" s="109">
        <f>⑤指導者データ入力書式!F15</f>
        <v>0</v>
      </c>
      <c r="E26" s="108">
        <f>⑤指導者データ入力書式!G15</f>
        <v>0</v>
      </c>
      <c r="F26" s="293">
        <f>⑤指導者データ入力書式!H15</f>
        <v>0</v>
      </c>
      <c r="G26" s="294"/>
    </row>
    <row r="27" spans="1:9" ht="18" customHeight="1">
      <c r="A27" s="100">
        <v>6</v>
      </c>
      <c r="B27" s="108" t="str">
        <f>⑤指導者データ入力書式!B16&amp;" "&amp;⑤指導者データ入力書式!C16</f>
        <v xml:space="preserve"> </v>
      </c>
      <c r="C27" s="108" t="str">
        <f>⑤指導者データ入力書式!D16&amp;" "&amp;⑤指導者データ入力書式!E16</f>
        <v xml:space="preserve"> </v>
      </c>
      <c r="D27" s="109">
        <f>⑤指導者データ入力書式!F16</f>
        <v>0</v>
      </c>
      <c r="E27" s="108">
        <f>⑤指導者データ入力書式!G16</f>
        <v>0</v>
      </c>
      <c r="F27" s="291">
        <f>⑤指導者データ入力書式!H16</f>
        <v>0</v>
      </c>
      <c r="G27" s="292"/>
    </row>
    <row r="28" spans="1:9" ht="18" customHeight="1">
      <c r="A28" s="100">
        <v>7</v>
      </c>
      <c r="B28" s="108" t="str">
        <f>⑤指導者データ入力書式!B17&amp;" "&amp;⑤指導者データ入力書式!C17</f>
        <v xml:space="preserve"> </v>
      </c>
      <c r="C28" s="108" t="str">
        <f>⑤指導者データ入力書式!D17&amp;" "&amp;⑤指導者データ入力書式!E17</f>
        <v xml:space="preserve"> </v>
      </c>
      <c r="D28" s="109">
        <f>⑤指導者データ入力書式!F17</f>
        <v>0</v>
      </c>
      <c r="E28" s="108">
        <f>⑤指導者データ入力書式!G17</f>
        <v>0</v>
      </c>
      <c r="F28" s="291">
        <f>⑤指導者データ入力書式!H17</f>
        <v>0</v>
      </c>
      <c r="G28" s="292"/>
    </row>
    <row r="29" spans="1:9" ht="18" customHeight="1">
      <c r="A29" s="100">
        <v>8</v>
      </c>
      <c r="B29" s="108" t="str">
        <f>⑤指導者データ入力書式!B18&amp;" "&amp;⑤指導者データ入力書式!C18</f>
        <v xml:space="preserve"> </v>
      </c>
      <c r="C29" s="108" t="str">
        <f>⑤指導者データ入力書式!D18&amp;" "&amp;⑤指導者データ入力書式!E18</f>
        <v xml:space="preserve"> </v>
      </c>
      <c r="D29" s="109">
        <f>⑤指導者データ入力書式!F18</f>
        <v>0</v>
      </c>
      <c r="E29" s="108">
        <f>⑤指導者データ入力書式!G18</f>
        <v>0</v>
      </c>
      <c r="F29" s="291">
        <f>⑤指導者データ入力書式!H18</f>
        <v>0</v>
      </c>
      <c r="G29" s="292"/>
    </row>
    <row r="30" spans="1:9" ht="18" customHeight="1">
      <c r="A30" s="100">
        <v>9</v>
      </c>
      <c r="B30" s="108" t="str">
        <f>⑤指導者データ入力書式!B19&amp;" "&amp;⑤指導者データ入力書式!C19</f>
        <v xml:space="preserve"> </v>
      </c>
      <c r="C30" s="108" t="str">
        <f>⑤指導者データ入力書式!D19&amp;" "&amp;⑤指導者データ入力書式!E19</f>
        <v xml:space="preserve"> </v>
      </c>
      <c r="D30" s="109">
        <f>⑤指導者データ入力書式!F19</f>
        <v>0</v>
      </c>
      <c r="E30" s="108">
        <f>⑤指導者データ入力書式!G19</f>
        <v>0</v>
      </c>
      <c r="F30" s="291">
        <f>⑤指導者データ入力書式!H19</f>
        <v>0</v>
      </c>
      <c r="G30" s="292"/>
    </row>
    <row r="31" spans="1:9" ht="18" customHeight="1">
      <c r="A31" s="100">
        <v>10</v>
      </c>
      <c r="B31" s="108" t="str">
        <f>⑤指導者データ入力書式!B20&amp;" "&amp;⑤指導者データ入力書式!C20</f>
        <v xml:space="preserve"> </v>
      </c>
      <c r="C31" s="108" t="str">
        <f>⑤指導者データ入力書式!D20&amp;" "&amp;⑤指導者データ入力書式!E20</f>
        <v xml:space="preserve"> </v>
      </c>
      <c r="D31" s="109">
        <f>⑤指導者データ入力書式!F20</f>
        <v>0</v>
      </c>
      <c r="E31" s="108">
        <f>⑤指導者データ入力書式!G20</f>
        <v>0</v>
      </c>
      <c r="F31" s="291">
        <f>⑤指導者データ入力書式!H20</f>
        <v>0</v>
      </c>
      <c r="G31" s="292"/>
    </row>
    <row r="32" spans="1:9" ht="18" customHeight="1">
      <c r="A32" s="100">
        <v>11</v>
      </c>
      <c r="B32" s="108" t="str">
        <f>⑤指導者データ入力書式!B21&amp;" "&amp;⑤指導者データ入力書式!C21</f>
        <v xml:space="preserve"> </v>
      </c>
      <c r="C32" s="108" t="str">
        <f>⑤指導者データ入力書式!D21&amp;" "&amp;⑤指導者データ入力書式!E21</f>
        <v xml:space="preserve"> </v>
      </c>
      <c r="D32" s="109">
        <f>⑤指導者データ入力書式!F21</f>
        <v>0</v>
      </c>
      <c r="E32" s="108">
        <f>⑤指導者データ入力書式!G21</f>
        <v>0</v>
      </c>
      <c r="F32" s="291">
        <f>⑤指導者データ入力書式!H21</f>
        <v>0</v>
      </c>
      <c r="G32" s="292"/>
    </row>
    <row r="33" spans="1:7" ht="18" customHeight="1">
      <c r="A33" s="100">
        <v>12</v>
      </c>
      <c r="B33" s="108" t="str">
        <f>⑤指導者データ入力書式!B22&amp;" "&amp;⑤指導者データ入力書式!C22</f>
        <v xml:space="preserve"> </v>
      </c>
      <c r="C33" s="108" t="str">
        <f>⑤指導者データ入力書式!D22&amp;" "&amp;⑤指導者データ入力書式!E22</f>
        <v xml:space="preserve"> </v>
      </c>
      <c r="D33" s="109">
        <f>⑤指導者データ入力書式!F22</f>
        <v>0</v>
      </c>
      <c r="E33" s="108">
        <f>⑤指導者データ入力書式!G22</f>
        <v>0</v>
      </c>
      <c r="F33" s="291">
        <f>⑤指導者データ入力書式!H22</f>
        <v>0</v>
      </c>
      <c r="G33" s="292"/>
    </row>
    <row r="34" spans="1:7" ht="18" customHeight="1">
      <c r="A34" s="100">
        <v>13</v>
      </c>
      <c r="B34" s="108" t="str">
        <f>⑤指導者データ入力書式!B23&amp;" "&amp;⑤指導者データ入力書式!C23</f>
        <v xml:space="preserve"> </v>
      </c>
      <c r="C34" s="108" t="str">
        <f>⑤指導者データ入力書式!D23&amp;" "&amp;⑤指導者データ入力書式!E23</f>
        <v xml:space="preserve"> </v>
      </c>
      <c r="D34" s="109">
        <f>⑤指導者データ入力書式!F23</f>
        <v>0</v>
      </c>
      <c r="E34" s="108">
        <f>⑤指導者データ入力書式!G23</f>
        <v>0</v>
      </c>
      <c r="F34" s="291">
        <f>⑤指導者データ入力書式!H23</f>
        <v>0</v>
      </c>
      <c r="G34" s="292"/>
    </row>
    <row r="35" spans="1:7" ht="18" customHeight="1">
      <c r="A35" s="100">
        <v>14</v>
      </c>
      <c r="B35" s="108" t="str">
        <f>⑤指導者データ入力書式!B24&amp;" "&amp;⑤指導者データ入力書式!C24</f>
        <v xml:space="preserve"> </v>
      </c>
      <c r="C35" s="108" t="str">
        <f>⑤指導者データ入力書式!D24&amp;" "&amp;⑤指導者データ入力書式!E24</f>
        <v xml:space="preserve"> </v>
      </c>
      <c r="D35" s="109">
        <f>⑤指導者データ入力書式!F24</f>
        <v>0</v>
      </c>
      <c r="E35" s="108">
        <f>⑤指導者データ入力書式!G24</f>
        <v>0</v>
      </c>
      <c r="F35" s="291">
        <f>⑤指導者データ入力書式!H24</f>
        <v>0</v>
      </c>
      <c r="G35" s="292"/>
    </row>
    <row r="36" spans="1:7" ht="18" customHeight="1">
      <c r="A36" s="100">
        <v>15</v>
      </c>
      <c r="B36" s="108" t="str">
        <f>⑤指導者データ入力書式!B25&amp;" "&amp;⑤指導者データ入力書式!C25</f>
        <v xml:space="preserve"> </v>
      </c>
      <c r="C36" s="108" t="str">
        <f>⑤指導者データ入力書式!D25&amp;" "&amp;⑤指導者データ入力書式!E25</f>
        <v xml:space="preserve"> </v>
      </c>
      <c r="D36" s="109">
        <f>⑤指導者データ入力書式!F25</f>
        <v>0</v>
      </c>
      <c r="E36" s="108">
        <f>⑤指導者データ入力書式!G25</f>
        <v>0</v>
      </c>
      <c r="F36" s="291">
        <f>⑤指導者データ入力書式!H25</f>
        <v>0</v>
      </c>
      <c r="G36" s="292"/>
    </row>
    <row r="37" spans="1:7" ht="18" customHeight="1">
      <c r="A37" s="100">
        <v>16</v>
      </c>
      <c r="B37" s="108" t="str">
        <f>⑤指導者データ入力書式!B26&amp;" "&amp;⑤指導者データ入力書式!C26</f>
        <v xml:space="preserve"> </v>
      </c>
      <c r="C37" s="108" t="str">
        <f>⑤指導者データ入力書式!D26&amp;" "&amp;⑤指導者データ入力書式!E26</f>
        <v xml:space="preserve"> </v>
      </c>
      <c r="D37" s="109">
        <f>⑤指導者データ入力書式!F26</f>
        <v>0</v>
      </c>
      <c r="E37" s="108">
        <f>⑤指導者データ入力書式!G26</f>
        <v>0</v>
      </c>
      <c r="F37" s="291">
        <f>⑤指導者データ入力書式!H26</f>
        <v>0</v>
      </c>
      <c r="G37" s="292"/>
    </row>
    <row r="38" spans="1:7" ht="18" customHeight="1">
      <c r="A38" s="100">
        <v>17</v>
      </c>
      <c r="B38" s="108" t="str">
        <f>⑤指導者データ入力書式!B27&amp;" "&amp;⑤指導者データ入力書式!C27</f>
        <v xml:space="preserve"> </v>
      </c>
      <c r="C38" s="108" t="str">
        <f>⑤指導者データ入力書式!D27&amp;" "&amp;⑤指導者データ入力書式!E27</f>
        <v xml:space="preserve"> </v>
      </c>
      <c r="D38" s="109">
        <f>⑤指導者データ入力書式!F27</f>
        <v>0</v>
      </c>
      <c r="E38" s="108">
        <f>⑤指導者データ入力書式!G27</f>
        <v>0</v>
      </c>
      <c r="F38" s="291">
        <f>⑤指導者データ入力書式!H27</f>
        <v>0</v>
      </c>
      <c r="G38" s="292"/>
    </row>
    <row r="39" spans="1:7" ht="18" customHeight="1">
      <c r="A39" s="100">
        <v>18</v>
      </c>
      <c r="B39" s="108" t="str">
        <f>⑤指導者データ入力書式!B28&amp;" "&amp;⑤指導者データ入力書式!C28</f>
        <v xml:space="preserve"> </v>
      </c>
      <c r="C39" s="108" t="str">
        <f>⑤指導者データ入力書式!D28&amp;" "&amp;⑤指導者データ入力書式!E28</f>
        <v xml:space="preserve"> </v>
      </c>
      <c r="D39" s="109">
        <f>⑤指導者データ入力書式!F28</f>
        <v>0</v>
      </c>
      <c r="E39" s="108">
        <f>⑤指導者データ入力書式!G28</f>
        <v>0</v>
      </c>
      <c r="F39" s="291">
        <f>⑤指導者データ入力書式!H28</f>
        <v>0</v>
      </c>
      <c r="G39" s="292"/>
    </row>
    <row r="40" spans="1:7" ht="18" customHeight="1">
      <c r="A40" s="100">
        <v>19</v>
      </c>
      <c r="B40" s="108" t="str">
        <f>⑤指導者データ入力書式!B29&amp;" "&amp;⑤指導者データ入力書式!C29</f>
        <v xml:space="preserve"> </v>
      </c>
      <c r="C40" s="108" t="str">
        <f>⑤指導者データ入力書式!D29&amp;" "&amp;⑤指導者データ入力書式!E29</f>
        <v xml:space="preserve"> </v>
      </c>
      <c r="D40" s="109">
        <f>⑤指導者データ入力書式!F29</f>
        <v>0</v>
      </c>
      <c r="E40" s="108">
        <f>⑤指導者データ入力書式!G29</f>
        <v>0</v>
      </c>
      <c r="F40" s="291">
        <f>⑤指導者データ入力書式!H29</f>
        <v>0</v>
      </c>
      <c r="G40" s="292"/>
    </row>
    <row r="41" spans="1:7" ht="18" customHeight="1">
      <c r="A41" s="100">
        <v>20</v>
      </c>
      <c r="B41" s="108" t="str">
        <f>⑤指導者データ入力書式!B30&amp;" "&amp;⑤指導者データ入力書式!C30</f>
        <v xml:space="preserve"> </v>
      </c>
      <c r="C41" s="108" t="str">
        <f>⑤指導者データ入力書式!D30&amp;" "&amp;⑤指導者データ入力書式!E30</f>
        <v xml:space="preserve"> </v>
      </c>
      <c r="D41" s="109">
        <f>⑤指導者データ入力書式!F30</f>
        <v>0</v>
      </c>
      <c r="E41" s="108">
        <f>⑤指導者データ入力書式!G30</f>
        <v>0</v>
      </c>
      <c r="F41" s="291">
        <f>⑤指導者データ入力書式!H30</f>
        <v>0</v>
      </c>
      <c r="G41" s="292"/>
    </row>
    <row r="42" spans="1:7" ht="18" customHeight="1">
      <c r="A42" s="100">
        <v>21</v>
      </c>
      <c r="B42" s="108" t="str">
        <f>⑤指導者データ入力書式!B31&amp;" "&amp;⑤指導者データ入力書式!C31</f>
        <v xml:space="preserve"> </v>
      </c>
      <c r="C42" s="108" t="str">
        <f>⑤指導者データ入力書式!D31&amp;" "&amp;⑤指導者データ入力書式!E31</f>
        <v xml:space="preserve"> </v>
      </c>
      <c r="D42" s="109">
        <f>⑤指導者データ入力書式!F31</f>
        <v>0</v>
      </c>
      <c r="E42" s="108">
        <f>⑤指導者データ入力書式!G31</f>
        <v>0</v>
      </c>
      <c r="F42" s="291">
        <f>⑤指導者データ入力書式!H31</f>
        <v>0</v>
      </c>
      <c r="G42" s="292"/>
    </row>
    <row r="43" spans="1:7" ht="18" customHeight="1">
      <c r="A43" s="100">
        <v>22</v>
      </c>
      <c r="B43" s="108" t="str">
        <f>⑤指導者データ入力書式!B32&amp;" "&amp;⑤指導者データ入力書式!C32</f>
        <v xml:space="preserve"> </v>
      </c>
      <c r="C43" s="108" t="str">
        <f>⑤指導者データ入力書式!D32&amp;" "&amp;⑤指導者データ入力書式!E32</f>
        <v xml:space="preserve"> </v>
      </c>
      <c r="D43" s="109">
        <f>⑤指導者データ入力書式!F32</f>
        <v>0</v>
      </c>
      <c r="E43" s="108">
        <f>⑤指導者データ入力書式!G32</f>
        <v>0</v>
      </c>
      <c r="F43" s="291">
        <f>⑤指導者データ入力書式!H32</f>
        <v>0</v>
      </c>
      <c r="G43" s="292"/>
    </row>
    <row r="44" spans="1:7" ht="18" customHeight="1">
      <c r="A44" s="100">
        <v>23</v>
      </c>
      <c r="B44" s="108" t="str">
        <f>⑤指導者データ入力書式!B33&amp;" "&amp;⑤指導者データ入力書式!C33</f>
        <v xml:space="preserve"> </v>
      </c>
      <c r="C44" s="108" t="str">
        <f>⑤指導者データ入力書式!D33&amp;" "&amp;⑤指導者データ入力書式!E33</f>
        <v xml:space="preserve"> </v>
      </c>
      <c r="D44" s="109">
        <f>⑤指導者データ入力書式!F33</f>
        <v>0</v>
      </c>
      <c r="E44" s="108">
        <f>⑤指導者データ入力書式!G33</f>
        <v>0</v>
      </c>
      <c r="F44" s="291">
        <f>⑤指導者データ入力書式!H33</f>
        <v>0</v>
      </c>
      <c r="G44" s="292"/>
    </row>
    <row r="45" spans="1:7" ht="18" customHeight="1">
      <c r="A45" s="100">
        <v>24</v>
      </c>
      <c r="B45" s="108" t="str">
        <f>⑤指導者データ入力書式!B34&amp;" "&amp;⑤指導者データ入力書式!C34</f>
        <v xml:space="preserve"> </v>
      </c>
      <c r="C45" s="108" t="str">
        <f>⑤指導者データ入力書式!D34&amp;" "&amp;⑤指導者データ入力書式!E34</f>
        <v xml:space="preserve"> </v>
      </c>
      <c r="D45" s="109">
        <f>⑤指導者データ入力書式!F34</f>
        <v>0</v>
      </c>
      <c r="E45" s="108">
        <f>⑤指導者データ入力書式!G34</f>
        <v>0</v>
      </c>
      <c r="F45" s="291">
        <f>⑤指導者データ入力書式!H34</f>
        <v>0</v>
      </c>
      <c r="G45" s="292"/>
    </row>
    <row r="46" spans="1:7" ht="18" customHeight="1">
      <c r="A46" s="100">
        <v>25</v>
      </c>
      <c r="B46" s="108" t="str">
        <f>⑤指導者データ入力書式!B35&amp;" "&amp;⑤指導者データ入力書式!C35</f>
        <v xml:space="preserve"> </v>
      </c>
      <c r="C46" s="108" t="str">
        <f>⑤指導者データ入力書式!D35&amp;" "&amp;⑤指導者データ入力書式!E35</f>
        <v xml:space="preserve"> </v>
      </c>
      <c r="D46" s="109">
        <f>⑤指導者データ入力書式!F35</f>
        <v>0</v>
      </c>
      <c r="E46" s="108">
        <f>⑤指導者データ入力書式!G35</f>
        <v>0</v>
      </c>
      <c r="F46" s="291">
        <f>⑤指導者データ入力書式!H35</f>
        <v>0</v>
      </c>
      <c r="G46" s="292"/>
    </row>
    <row r="47" spans="1:7" ht="18" customHeight="1">
      <c r="A47" s="100">
        <v>26</v>
      </c>
      <c r="B47" s="108" t="str">
        <f>⑤指導者データ入力書式!B36&amp;" "&amp;⑤指導者データ入力書式!C36</f>
        <v xml:space="preserve"> </v>
      </c>
      <c r="C47" s="108" t="str">
        <f>⑤指導者データ入力書式!D36&amp;" "&amp;⑤指導者データ入力書式!E36</f>
        <v xml:space="preserve"> </v>
      </c>
      <c r="D47" s="109">
        <f>⑤指導者データ入力書式!F36</f>
        <v>0</v>
      </c>
      <c r="E47" s="108">
        <f>⑤指導者データ入力書式!G36</f>
        <v>0</v>
      </c>
      <c r="F47" s="291">
        <f>⑤指導者データ入力書式!H36</f>
        <v>0</v>
      </c>
      <c r="G47" s="292"/>
    </row>
    <row r="48" spans="1:7" ht="18" customHeight="1">
      <c r="A48" s="100">
        <v>27</v>
      </c>
      <c r="B48" s="108" t="str">
        <f>⑤指導者データ入力書式!B37&amp;" "&amp;⑤指導者データ入力書式!C37</f>
        <v xml:space="preserve"> </v>
      </c>
      <c r="C48" s="108" t="str">
        <f>⑤指導者データ入力書式!D37&amp;" "&amp;⑤指導者データ入力書式!E37</f>
        <v xml:space="preserve"> </v>
      </c>
      <c r="D48" s="109">
        <f>⑤指導者データ入力書式!F37</f>
        <v>0</v>
      </c>
      <c r="E48" s="108">
        <f>⑤指導者データ入力書式!G37</f>
        <v>0</v>
      </c>
      <c r="F48" s="291">
        <f>⑤指導者データ入力書式!H37</f>
        <v>0</v>
      </c>
      <c r="G48" s="292"/>
    </row>
    <row r="49" spans="1:14" ht="18" customHeight="1">
      <c r="A49" s="100">
        <v>28</v>
      </c>
      <c r="B49" s="108" t="str">
        <f>⑤指導者データ入力書式!B38&amp;" "&amp;⑤指導者データ入力書式!C38</f>
        <v xml:space="preserve"> </v>
      </c>
      <c r="C49" s="108" t="str">
        <f>⑤指導者データ入力書式!D38&amp;" "&amp;⑤指導者データ入力書式!E38</f>
        <v xml:space="preserve"> </v>
      </c>
      <c r="D49" s="109">
        <f>⑤指導者データ入力書式!F38</f>
        <v>0</v>
      </c>
      <c r="E49" s="108">
        <f>⑤指導者データ入力書式!G38</f>
        <v>0</v>
      </c>
      <c r="F49" s="291">
        <f>⑤指導者データ入力書式!H38</f>
        <v>0</v>
      </c>
      <c r="G49" s="292"/>
    </row>
    <row r="50" spans="1:14" ht="18" customHeight="1">
      <c r="A50" s="100">
        <v>29</v>
      </c>
      <c r="B50" s="108" t="str">
        <f>⑤指導者データ入力書式!B39&amp;" "&amp;⑤指導者データ入力書式!C39</f>
        <v xml:space="preserve"> </v>
      </c>
      <c r="C50" s="108" t="str">
        <f>⑤指導者データ入力書式!D39&amp;" "&amp;⑤指導者データ入力書式!E39</f>
        <v xml:space="preserve"> </v>
      </c>
      <c r="D50" s="109">
        <f>⑤指導者データ入力書式!F39</f>
        <v>0</v>
      </c>
      <c r="E50" s="108">
        <f>⑤指導者データ入力書式!G39</f>
        <v>0</v>
      </c>
      <c r="F50" s="291">
        <f>⑤指導者データ入力書式!H39</f>
        <v>0</v>
      </c>
      <c r="G50" s="292"/>
    </row>
    <row r="51" spans="1:14" ht="18" customHeight="1">
      <c r="A51" s="101">
        <v>30</v>
      </c>
      <c r="B51" s="108" t="str">
        <f>⑤指導者データ入力書式!B40&amp;" "&amp;⑤指導者データ入力書式!C40</f>
        <v xml:space="preserve"> </v>
      </c>
      <c r="C51" s="108" t="str">
        <f>⑤指導者データ入力書式!D40&amp;" "&amp;⑤指導者データ入力書式!E40</f>
        <v xml:space="preserve"> </v>
      </c>
      <c r="D51" s="109">
        <f>⑤指導者データ入力書式!F40</f>
        <v>0</v>
      </c>
      <c r="E51" s="108">
        <f>⑤指導者データ入力書式!G40</f>
        <v>0</v>
      </c>
      <c r="F51" s="291">
        <f>⑤指導者データ入力書式!H40</f>
        <v>0</v>
      </c>
      <c r="G51" s="292"/>
    </row>
    <row r="52" spans="1:14" ht="17.25" customHeight="1">
      <c r="A52" s="101">
        <v>31</v>
      </c>
      <c r="B52" s="108" t="str">
        <f>⑤指導者データ入力書式!B41&amp;" "&amp;⑤指導者データ入力書式!C41</f>
        <v xml:space="preserve"> </v>
      </c>
      <c r="C52" s="108" t="str">
        <f>⑤指導者データ入力書式!D41&amp;" "&amp;⑤指導者データ入力書式!E41</f>
        <v xml:space="preserve"> </v>
      </c>
      <c r="D52" s="109">
        <f>⑤指導者データ入力書式!F41</f>
        <v>0</v>
      </c>
      <c r="E52" s="108">
        <f>⑤指導者データ入力書式!G41</f>
        <v>0</v>
      </c>
      <c r="F52" s="291">
        <f>⑤指導者データ入力書式!H41</f>
        <v>0</v>
      </c>
      <c r="G52" s="292"/>
      <c r="N52" s="92">
        <v>31</v>
      </c>
    </row>
    <row r="53" spans="1:14" ht="17.25" customHeight="1">
      <c r="A53" s="101">
        <v>32</v>
      </c>
      <c r="B53" s="108" t="str">
        <f>⑤指導者データ入力書式!B42&amp;" "&amp;⑤指導者データ入力書式!C42</f>
        <v xml:space="preserve"> </v>
      </c>
      <c r="C53" s="108" t="str">
        <f>⑤指導者データ入力書式!D42&amp;" "&amp;⑤指導者データ入力書式!E42</f>
        <v xml:space="preserve"> </v>
      </c>
      <c r="D53" s="109">
        <f>⑤指導者データ入力書式!F42</f>
        <v>0</v>
      </c>
      <c r="E53" s="108">
        <f>⑤指導者データ入力書式!G42</f>
        <v>0</v>
      </c>
      <c r="F53" s="291">
        <f>⑤指導者データ入力書式!H42</f>
        <v>0</v>
      </c>
      <c r="G53" s="292"/>
      <c r="N53" s="92">
        <v>32</v>
      </c>
    </row>
    <row r="54" spans="1:14" ht="17.25" customHeight="1">
      <c r="A54" s="101">
        <v>33</v>
      </c>
      <c r="B54" s="108" t="str">
        <f>⑤指導者データ入力書式!B43&amp;" "&amp;⑤指導者データ入力書式!C43</f>
        <v xml:space="preserve"> </v>
      </c>
      <c r="C54" s="108" t="str">
        <f>⑤指導者データ入力書式!D43&amp;" "&amp;⑤指導者データ入力書式!E43</f>
        <v xml:space="preserve"> </v>
      </c>
      <c r="D54" s="109">
        <f>⑤指導者データ入力書式!F43</f>
        <v>0</v>
      </c>
      <c r="E54" s="108">
        <f>⑤指導者データ入力書式!G43</f>
        <v>0</v>
      </c>
      <c r="F54" s="291">
        <f>⑤指導者データ入力書式!H43</f>
        <v>0</v>
      </c>
      <c r="G54" s="292"/>
      <c r="N54" s="92">
        <v>33</v>
      </c>
    </row>
    <row r="55" spans="1:14" ht="17.25" customHeight="1">
      <c r="A55" s="101">
        <v>34</v>
      </c>
      <c r="B55" s="108" t="str">
        <f>⑤指導者データ入力書式!B44&amp;" "&amp;⑤指導者データ入力書式!C44</f>
        <v xml:space="preserve"> </v>
      </c>
      <c r="C55" s="108" t="str">
        <f>⑤指導者データ入力書式!D44&amp;" "&amp;⑤指導者データ入力書式!E44</f>
        <v xml:space="preserve"> </v>
      </c>
      <c r="D55" s="109">
        <f>⑤指導者データ入力書式!F44</f>
        <v>0</v>
      </c>
      <c r="E55" s="108">
        <f>⑤指導者データ入力書式!G44</f>
        <v>0</v>
      </c>
      <c r="F55" s="291">
        <f>⑤指導者データ入力書式!H44</f>
        <v>0</v>
      </c>
      <c r="G55" s="292"/>
      <c r="N55" s="92">
        <v>34</v>
      </c>
    </row>
    <row r="56" spans="1:14" ht="17.25" customHeight="1">
      <c r="A56" s="101">
        <v>35</v>
      </c>
      <c r="B56" s="108" t="str">
        <f>⑤指導者データ入力書式!B45&amp;" "&amp;⑤指導者データ入力書式!C45</f>
        <v xml:space="preserve"> </v>
      </c>
      <c r="C56" s="108" t="str">
        <f>⑤指導者データ入力書式!D45&amp;" "&amp;⑤指導者データ入力書式!E45</f>
        <v xml:space="preserve"> </v>
      </c>
      <c r="D56" s="109">
        <f>⑤指導者データ入力書式!F45</f>
        <v>0</v>
      </c>
      <c r="E56" s="108">
        <f>⑤指導者データ入力書式!G45</f>
        <v>0</v>
      </c>
      <c r="F56" s="291">
        <f>⑤指導者データ入力書式!H45</f>
        <v>0</v>
      </c>
      <c r="G56" s="292"/>
      <c r="N56" s="92">
        <v>35</v>
      </c>
    </row>
    <row r="57" spans="1:14" ht="17.25" customHeight="1">
      <c r="A57" s="101">
        <v>36</v>
      </c>
      <c r="B57" s="108" t="str">
        <f>⑤指導者データ入力書式!B46&amp;" "&amp;⑤指導者データ入力書式!C46</f>
        <v xml:space="preserve"> </v>
      </c>
      <c r="C57" s="108" t="str">
        <f>⑤指導者データ入力書式!D46&amp;" "&amp;⑤指導者データ入力書式!E46</f>
        <v xml:space="preserve"> </v>
      </c>
      <c r="D57" s="109">
        <f>⑤指導者データ入力書式!F46</f>
        <v>0</v>
      </c>
      <c r="E57" s="108">
        <f>⑤指導者データ入力書式!G46</f>
        <v>0</v>
      </c>
      <c r="F57" s="291">
        <f>⑤指導者データ入力書式!H46</f>
        <v>0</v>
      </c>
      <c r="G57" s="292"/>
      <c r="N57" s="92">
        <v>36</v>
      </c>
    </row>
    <row r="58" spans="1:14" ht="17.25" customHeight="1">
      <c r="A58" s="101">
        <v>37</v>
      </c>
      <c r="B58" s="108" t="str">
        <f>⑤指導者データ入力書式!B47&amp;" "&amp;⑤指導者データ入力書式!C47</f>
        <v xml:space="preserve"> </v>
      </c>
      <c r="C58" s="108" t="str">
        <f>⑤指導者データ入力書式!D47&amp;" "&amp;⑤指導者データ入力書式!E47</f>
        <v xml:space="preserve"> </v>
      </c>
      <c r="D58" s="109">
        <f>⑤指導者データ入力書式!F47</f>
        <v>0</v>
      </c>
      <c r="E58" s="108">
        <f>⑤指導者データ入力書式!G47</f>
        <v>0</v>
      </c>
      <c r="F58" s="291">
        <f>⑤指導者データ入力書式!H47</f>
        <v>0</v>
      </c>
      <c r="G58" s="292"/>
      <c r="N58" s="92">
        <v>37</v>
      </c>
    </row>
    <row r="59" spans="1:14" ht="17.25" customHeight="1">
      <c r="A59" s="101">
        <v>38</v>
      </c>
      <c r="B59" s="108" t="str">
        <f>⑤指導者データ入力書式!B48&amp;" "&amp;⑤指導者データ入力書式!C48</f>
        <v xml:space="preserve"> </v>
      </c>
      <c r="C59" s="108" t="str">
        <f>⑤指導者データ入力書式!D48&amp;" "&amp;⑤指導者データ入力書式!E48</f>
        <v xml:space="preserve"> </v>
      </c>
      <c r="D59" s="109">
        <f>⑤指導者データ入力書式!F48</f>
        <v>0</v>
      </c>
      <c r="E59" s="108">
        <f>⑤指導者データ入力書式!G48</f>
        <v>0</v>
      </c>
      <c r="F59" s="291">
        <f>⑤指導者データ入力書式!H48</f>
        <v>0</v>
      </c>
      <c r="G59" s="292"/>
      <c r="N59" s="92">
        <v>38</v>
      </c>
    </row>
    <row r="60" spans="1:14" ht="17.25" customHeight="1">
      <c r="A60" s="101">
        <v>39</v>
      </c>
      <c r="B60" s="108" t="str">
        <f>⑤指導者データ入力書式!B49&amp;" "&amp;⑤指導者データ入力書式!C49</f>
        <v xml:space="preserve"> </v>
      </c>
      <c r="C60" s="108" t="str">
        <f>⑤指導者データ入力書式!D49&amp;" "&amp;⑤指導者データ入力書式!E49</f>
        <v xml:space="preserve"> </v>
      </c>
      <c r="D60" s="109">
        <f>⑤指導者データ入力書式!F49</f>
        <v>0</v>
      </c>
      <c r="E60" s="108">
        <f>⑤指導者データ入力書式!G49</f>
        <v>0</v>
      </c>
      <c r="F60" s="291">
        <f>⑤指導者データ入力書式!H49</f>
        <v>0</v>
      </c>
      <c r="G60" s="292"/>
      <c r="N60" s="92">
        <v>39</v>
      </c>
    </row>
    <row r="61" spans="1:14" ht="17.25" customHeight="1">
      <c r="A61" s="101">
        <v>40</v>
      </c>
      <c r="B61" s="108" t="str">
        <f>⑤指導者データ入力書式!B50&amp;" "&amp;⑤指導者データ入力書式!C50</f>
        <v xml:space="preserve"> </v>
      </c>
      <c r="C61" s="108" t="str">
        <f>⑤指導者データ入力書式!D50&amp;" "&amp;⑤指導者データ入力書式!E50</f>
        <v xml:space="preserve"> </v>
      </c>
      <c r="D61" s="109">
        <f>⑤指導者データ入力書式!F50</f>
        <v>0</v>
      </c>
      <c r="E61" s="108">
        <f>⑤指導者データ入力書式!G50</f>
        <v>0</v>
      </c>
      <c r="F61" s="291">
        <f>⑤指導者データ入力書式!H50</f>
        <v>0</v>
      </c>
      <c r="G61" s="292"/>
      <c r="N61" s="92">
        <v>40</v>
      </c>
    </row>
    <row r="62" spans="1:14" ht="17.25" customHeight="1">
      <c r="A62" s="101">
        <v>41</v>
      </c>
      <c r="B62" s="108" t="str">
        <f>⑤指導者データ入力書式!B51&amp;" "&amp;⑤指導者データ入力書式!C51</f>
        <v xml:space="preserve"> </v>
      </c>
      <c r="C62" s="108" t="str">
        <f>⑤指導者データ入力書式!D51&amp;" "&amp;⑤指導者データ入力書式!E51</f>
        <v xml:space="preserve"> </v>
      </c>
      <c r="D62" s="109">
        <f>⑤指導者データ入力書式!F51</f>
        <v>0</v>
      </c>
      <c r="E62" s="108">
        <f>⑤指導者データ入力書式!G51</f>
        <v>0</v>
      </c>
      <c r="F62" s="291">
        <f>⑤指導者データ入力書式!H51</f>
        <v>0</v>
      </c>
      <c r="G62" s="292"/>
      <c r="N62" s="92">
        <v>41</v>
      </c>
    </row>
    <row r="63" spans="1:14" ht="17.25" customHeight="1">
      <c r="A63" s="101">
        <v>42</v>
      </c>
      <c r="B63" s="108" t="str">
        <f>⑤指導者データ入力書式!B52&amp;" "&amp;⑤指導者データ入力書式!C52</f>
        <v xml:space="preserve"> </v>
      </c>
      <c r="C63" s="108" t="str">
        <f>⑤指導者データ入力書式!D52&amp;" "&amp;⑤指導者データ入力書式!E52</f>
        <v xml:space="preserve"> </v>
      </c>
      <c r="D63" s="109">
        <f>⑤指導者データ入力書式!F52</f>
        <v>0</v>
      </c>
      <c r="E63" s="108">
        <f>⑤指導者データ入力書式!G52</f>
        <v>0</v>
      </c>
      <c r="F63" s="291">
        <f>⑤指導者データ入力書式!H52</f>
        <v>0</v>
      </c>
      <c r="G63" s="292"/>
      <c r="N63" s="92">
        <v>42</v>
      </c>
    </row>
    <row r="64" spans="1:14" ht="17.25" customHeight="1">
      <c r="A64" s="101">
        <v>43</v>
      </c>
      <c r="B64" s="108" t="str">
        <f>⑤指導者データ入力書式!B53&amp;" "&amp;⑤指導者データ入力書式!C53</f>
        <v xml:space="preserve"> </v>
      </c>
      <c r="C64" s="108" t="str">
        <f>⑤指導者データ入力書式!D53&amp;" "&amp;⑤指導者データ入力書式!E53</f>
        <v xml:space="preserve"> </v>
      </c>
      <c r="D64" s="109">
        <f>⑤指導者データ入力書式!F53</f>
        <v>0</v>
      </c>
      <c r="E64" s="108">
        <f>⑤指導者データ入力書式!G53</f>
        <v>0</v>
      </c>
      <c r="F64" s="291">
        <f>⑤指導者データ入力書式!H53</f>
        <v>0</v>
      </c>
      <c r="G64" s="292"/>
      <c r="N64" s="92">
        <v>43</v>
      </c>
    </row>
    <row r="65" spans="1:14" ht="17.25" customHeight="1">
      <c r="A65" s="101">
        <v>44</v>
      </c>
      <c r="B65" s="108" t="str">
        <f>⑤指導者データ入力書式!B54&amp;" "&amp;⑤指導者データ入力書式!C54</f>
        <v xml:space="preserve"> </v>
      </c>
      <c r="C65" s="108" t="str">
        <f>⑤指導者データ入力書式!D54&amp;" "&amp;⑤指導者データ入力書式!E54</f>
        <v xml:space="preserve"> </v>
      </c>
      <c r="D65" s="109">
        <f>⑤指導者データ入力書式!F54</f>
        <v>0</v>
      </c>
      <c r="E65" s="108">
        <f>⑤指導者データ入力書式!G54</f>
        <v>0</v>
      </c>
      <c r="F65" s="291">
        <f>⑤指導者データ入力書式!H54</f>
        <v>0</v>
      </c>
      <c r="G65" s="292"/>
      <c r="N65" s="92">
        <v>44</v>
      </c>
    </row>
    <row r="66" spans="1:14" ht="17.25" customHeight="1">
      <c r="A66" s="101">
        <v>45</v>
      </c>
      <c r="B66" s="108" t="str">
        <f>⑤指導者データ入力書式!B55&amp;" "&amp;⑤指導者データ入力書式!C55</f>
        <v xml:space="preserve"> </v>
      </c>
      <c r="C66" s="108" t="str">
        <f>⑤指導者データ入力書式!D55&amp;" "&amp;⑤指導者データ入力書式!E55</f>
        <v xml:space="preserve"> </v>
      </c>
      <c r="D66" s="109">
        <f>⑤指導者データ入力書式!F55</f>
        <v>0</v>
      </c>
      <c r="E66" s="108">
        <f>⑤指導者データ入力書式!G55</f>
        <v>0</v>
      </c>
      <c r="F66" s="291">
        <f>⑤指導者データ入力書式!H55</f>
        <v>0</v>
      </c>
      <c r="G66" s="292"/>
      <c r="N66" s="92">
        <v>45</v>
      </c>
    </row>
    <row r="67" spans="1:14" ht="17.25" customHeight="1">
      <c r="A67" s="101">
        <v>46</v>
      </c>
      <c r="B67" s="108" t="str">
        <f>⑤指導者データ入力書式!B56&amp;" "&amp;⑤指導者データ入力書式!C56</f>
        <v xml:space="preserve"> </v>
      </c>
      <c r="C67" s="108" t="str">
        <f>⑤指導者データ入力書式!D56&amp;" "&amp;⑤指導者データ入力書式!E56</f>
        <v xml:space="preserve"> </v>
      </c>
      <c r="D67" s="109">
        <f>⑤指導者データ入力書式!F56</f>
        <v>0</v>
      </c>
      <c r="E67" s="108">
        <f>⑤指導者データ入力書式!G56</f>
        <v>0</v>
      </c>
      <c r="F67" s="291">
        <f>⑤指導者データ入力書式!H56</f>
        <v>0</v>
      </c>
      <c r="G67" s="292"/>
      <c r="N67" s="92">
        <v>46</v>
      </c>
    </row>
    <row r="68" spans="1:14" ht="17.25" customHeight="1">
      <c r="A68" s="101">
        <v>47</v>
      </c>
      <c r="B68" s="108" t="str">
        <f>⑤指導者データ入力書式!B57&amp;" "&amp;⑤指導者データ入力書式!C57</f>
        <v xml:space="preserve"> </v>
      </c>
      <c r="C68" s="108" t="str">
        <f>⑤指導者データ入力書式!D57&amp;" "&amp;⑤指導者データ入力書式!E57</f>
        <v xml:space="preserve"> </v>
      </c>
      <c r="D68" s="109">
        <f>⑤指導者データ入力書式!F57</f>
        <v>0</v>
      </c>
      <c r="E68" s="108">
        <f>⑤指導者データ入力書式!G57</f>
        <v>0</v>
      </c>
      <c r="F68" s="291">
        <f>⑤指導者データ入力書式!H57</f>
        <v>0</v>
      </c>
      <c r="G68" s="292"/>
      <c r="N68" s="92">
        <v>47</v>
      </c>
    </row>
    <row r="69" spans="1:14" ht="17.25" customHeight="1">
      <c r="A69" s="101">
        <v>48</v>
      </c>
      <c r="B69" s="108" t="str">
        <f>⑤指導者データ入力書式!B58&amp;" "&amp;⑤指導者データ入力書式!C58</f>
        <v xml:space="preserve"> </v>
      </c>
      <c r="C69" s="108" t="str">
        <f>⑤指導者データ入力書式!D58&amp;" "&amp;⑤指導者データ入力書式!E58</f>
        <v xml:space="preserve"> </v>
      </c>
      <c r="D69" s="109">
        <f>⑤指導者データ入力書式!F58</f>
        <v>0</v>
      </c>
      <c r="E69" s="108">
        <f>⑤指導者データ入力書式!G58</f>
        <v>0</v>
      </c>
      <c r="F69" s="291">
        <f>⑤指導者データ入力書式!H58</f>
        <v>0</v>
      </c>
      <c r="G69" s="292"/>
      <c r="N69" s="92">
        <v>48</v>
      </c>
    </row>
    <row r="70" spans="1:14" ht="17.25" customHeight="1">
      <c r="A70" s="101">
        <v>49</v>
      </c>
      <c r="B70" s="108" t="str">
        <f>⑤指導者データ入力書式!B59&amp;" "&amp;⑤指導者データ入力書式!C59</f>
        <v xml:space="preserve"> </v>
      </c>
      <c r="C70" s="108" t="str">
        <f>⑤指導者データ入力書式!D59&amp;" "&amp;⑤指導者データ入力書式!E59</f>
        <v xml:space="preserve"> </v>
      </c>
      <c r="D70" s="109">
        <f>⑤指導者データ入力書式!F59</f>
        <v>0</v>
      </c>
      <c r="E70" s="108">
        <f>⑤指導者データ入力書式!G59</f>
        <v>0</v>
      </c>
      <c r="F70" s="291">
        <f>⑤指導者データ入力書式!H59</f>
        <v>0</v>
      </c>
      <c r="G70" s="292"/>
      <c r="N70" s="92">
        <v>49</v>
      </c>
    </row>
    <row r="71" spans="1:14" ht="17.25" customHeight="1">
      <c r="A71" s="100">
        <v>50</v>
      </c>
      <c r="B71" s="108" t="str">
        <f>⑤指導者データ入力書式!B60&amp;" "&amp;⑤指導者データ入力書式!C60</f>
        <v xml:space="preserve"> </v>
      </c>
      <c r="C71" s="108" t="str">
        <f>⑤指導者データ入力書式!D60&amp;" "&amp;⑤指導者データ入力書式!E60</f>
        <v xml:space="preserve"> </v>
      </c>
      <c r="D71" s="109">
        <f>⑤指導者データ入力書式!F60</f>
        <v>0</v>
      </c>
      <c r="E71" s="108">
        <f>⑤指導者データ入力書式!G60</f>
        <v>0</v>
      </c>
      <c r="F71" s="291">
        <f>⑤指導者データ入力書式!H60</f>
        <v>0</v>
      </c>
      <c r="G71" s="292"/>
      <c r="N71" s="92">
        <v>50</v>
      </c>
    </row>
    <row r="72" spans="1:14">
      <c r="A72" s="103"/>
      <c r="B72" s="111" t="s">
        <v>390</v>
      </c>
      <c r="C72" s="111" t="s">
        <v>391</v>
      </c>
      <c r="D72" s="112">
        <v>0</v>
      </c>
      <c r="E72" s="111">
        <v>0</v>
      </c>
      <c r="F72" s="706">
        <v>0</v>
      </c>
      <c r="G72" s="706"/>
    </row>
    <row r="73" spans="1:14">
      <c r="A73" s="103"/>
      <c r="B73" s="111" t="s">
        <v>390</v>
      </c>
      <c r="C73" s="111" t="s">
        <v>391</v>
      </c>
      <c r="D73" s="112">
        <v>0</v>
      </c>
      <c r="E73" s="111">
        <v>0</v>
      </c>
      <c r="F73" s="706">
        <v>0</v>
      </c>
      <c r="G73" s="706"/>
    </row>
    <row r="74" spans="1:14">
      <c r="A74" s="103"/>
      <c r="B74" s="111" t="s">
        <v>390</v>
      </c>
      <c r="C74" s="111" t="s">
        <v>391</v>
      </c>
      <c r="D74" s="112">
        <v>0</v>
      </c>
      <c r="E74" s="111">
        <v>0</v>
      </c>
      <c r="F74" s="706">
        <v>0</v>
      </c>
      <c r="G74" s="706"/>
    </row>
    <row r="75" spans="1:14">
      <c r="A75" s="103"/>
      <c r="B75" s="111" t="s">
        <v>390</v>
      </c>
      <c r="C75" s="111" t="s">
        <v>391</v>
      </c>
      <c r="D75" s="112">
        <v>0</v>
      </c>
      <c r="E75" s="111">
        <v>0</v>
      </c>
      <c r="F75" s="706">
        <v>0</v>
      </c>
      <c r="G75" s="706"/>
    </row>
    <row r="76" spans="1:14">
      <c r="A76" s="103"/>
      <c r="B76" s="111" t="s">
        <v>390</v>
      </c>
      <c r="C76" s="111" t="s">
        <v>391</v>
      </c>
      <c r="D76" s="112">
        <v>0</v>
      </c>
      <c r="E76" s="111">
        <v>0</v>
      </c>
      <c r="F76" s="706">
        <v>0</v>
      </c>
      <c r="G76" s="706"/>
    </row>
    <row r="77" spans="1:14">
      <c r="A77" s="103"/>
      <c r="B77" s="111" t="s">
        <v>390</v>
      </c>
      <c r="C77" s="111" t="s">
        <v>391</v>
      </c>
      <c r="D77" s="112">
        <v>0</v>
      </c>
      <c r="E77" s="111">
        <v>0</v>
      </c>
      <c r="F77" s="706">
        <v>0</v>
      </c>
      <c r="G77" s="706"/>
    </row>
    <row r="78" spans="1:14">
      <c r="A78" s="103"/>
      <c r="B78" s="111" t="s">
        <v>390</v>
      </c>
      <c r="C78" s="111" t="s">
        <v>391</v>
      </c>
      <c r="D78" s="112">
        <v>0</v>
      </c>
      <c r="E78" s="111">
        <v>0</v>
      </c>
      <c r="F78" s="706">
        <v>0</v>
      </c>
      <c r="G78" s="706"/>
    </row>
    <row r="79" spans="1:14">
      <c r="A79" s="103"/>
      <c r="B79" s="111" t="s">
        <v>390</v>
      </c>
      <c r="C79" s="111" t="s">
        <v>391</v>
      </c>
      <c r="D79" s="112">
        <v>0</v>
      </c>
      <c r="E79" s="111">
        <v>0</v>
      </c>
      <c r="F79" s="706">
        <v>0</v>
      </c>
      <c r="G79" s="706"/>
    </row>
    <row r="80" spans="1:14">
      <c r="A80" s="103"/>
      <c r="B80" s="111" t="s">
        <v>390</v>
      </c>
      <c r="C80" s="111" t="s">
        <v>391</v>
      </c>
      <c r="D80" s="112">
        <v>0</v>
      </c>
      <c r="E80" s="111">
        <v>0</v>
      </c>
      <c r="F80" s="706">
        <v>0</v>
      </c>
      <c r="G80" s="706"/>
    </row>
    <row r="81" spans="1:7">
      <c r="A81" s="103"/>
      <c r="B81" s="111" t="s">
        <v>390</v>
      </c>
      <c r="C81" s="111" t="s">
        <v>391</v>
      </c>
      <c r="D81" s="112">
        <v>0</v>
      </c>
      <c r="E81" s="111">
        <v>0</v>
      </c>
      <c r="F81" s="706">
        <v>0</v>
      </c>
      <c r="G81" s="706"/>
    </row>
    <row r="82" spans="1:7">
      <c r="A82" s="103"/>
      <c r="B82" s="111" t="s">
        <v>390</v>
      </c>
      <c r="C82" s="111" t="s">
        <v>391</v>
      </c>
      <c r="D82" s="112">
        <v>0</v>
      </c>
      <c r="E82" s="111">
        <v>0</v>
      </c>
      <c r="F82" s="706">
        <v>0</v>
      </c>
      <c r="G82" s="706"/>
    </row>
    <row r="83" spans="1:7">
      <c r="A83" s="103"/>
      <c r="B83" s="111" t="s">
        <v>390</v>
      </c>
      <c r="C83" s="111" t="s">
        <v>391</v>
      </c>
      <c r="D83" s="112">
        <v>0</v>
      </c>
      <c r="E83" s="111">
        <v>0</v>
      </c>
      <c r="F83" s="706">
        <v>0</v>
      </c>
      <c r="G83" s="706"/>
    </row>
    <row r="84" spans="1:7">
      <c r="A84" s="103"/>
      <c r="B84" s="111" t="s">
        <v>390</v>
      </c>
      <c r="C84" s="111" t="s">
        <v>391</v>
      </c>
      <c r="D84" s="112">
        <v>0</v>
      </c>
      <c r="E84" s="111">
        <v>0</v>
      </c>
      <c r="F84" s="706">
        <v>0</v>
      </c>
      <c r="G84" s="706"/>
    </row>
    <row r="85" spans="1:7">
      <c r="A85" s="103"/>
      <c r="B85" s="111" t="s">
        <v>390</v>
      </c>
      <c r="C85" s="111" t="s">
        <v>391</v>
      </c>
      <c r="D85" s="112">
        <v>0</v>
      </c>
      <c r="E85" s="111">
        <v>0</v>
      </c>
      <c r="F85" s="706">
        <v>0</v>
      </c>
      <c r="G85" s="706"/>
    </row>
    <row r="86" spans="1:7">
      <c r="A86" s="103"/>
      <c r="B86" s="111" t="s">
        <v>390</v>
      </c>
      <c r="C86" s="111" t="s">
        <v>391</v>
      </c>
      <c r="D86" s="112">
        <v>0</v>
      </c>
      <c r="E86" s="111">
        <v>0</v>
      </c>
      <c r="F86" s="706">
        <v>0</v>
      </c>
      <c r="G86" s="706"/>
    </row>
    <row r="87" spans="1:7">
      <c r="A87" s="103"/>
      <c r="B87" s="111" t="s">
        <v>390</v>
      </c>
      <c r="C87" s="111" t="s">
        <v>391</v>
      </c>
      <c r="D87" s="112">
        <v>0</v>
      </c>
      <c r="E87" s="111">
        <v>0</v>
      </c>
      <c r="F87" s="706">
        <v>0</v>
      </c>
      <c r="G87" s="706"/>
    </row>
    <row r="88" spans="1:7">
      <c r="A88" s="103"/>
      <c r="B88" s="111" t="s">
        <v>390</v>
      </c>
      <c r="C88" s="111" t="s">
        <v>391</v>
      </c>
      <c r="D88" s="112">
        <v>0</v>
      </c>
      <c r="E88" s="111">
        <v>0</v>
      </c>
      <c r="F88" s="706">
        <v>0</v>
      </c>
      <c r="G88" s="706"/>
    </row>
    <row r="89" spans="1:7">
      <c r="A89" s="103"/>
      <c r="B89" s="111" t="s">
        <v>390</v>
      </c>
      <c r="C89" s="111" t="s">
        <v>391</v>
      </c>
      <c r="D89" s="112">
        <v>0</v>
      </c>
      <c r="E89" s="111">
        <v>0</v>
      </c>
      <c r="F89" s="706">
        <v>0</v>
      </c>
      <c r="G89" s="706"/>
    </row>
    <row r="90" spans="1:7">
      <c r="A90" s="103"/>
      <c r="B90" s="111" t="s">
        <v>390</v>
      </c>
      <c r="C90" s="111" t="s">
        <v>391</v>
      </c>
      <c r="D90" s="112">
        <v>0</v>
      </c>
      <c r="E90" s="111">
        <v>0</v>
      </c>
      <c r="F90" s="706">
        <v>0</v>
      </c>
      <c r="G90" s="706"/>
    </row>
    <row r="91" spans="1:7">
      <c r="A91" s="103"/>
      <c r="B91" s="111" t="s">
        <v>390</v>
      </c>
      <c r="C91" s="111" t="s">
        <v>391</v>
      </c>
      <c r="D91" s="112">
        <v>0</v>
      </c>
      <c r="E91" s="111">
        <v>0</v>
      </c>
      <c r="F91" s="706">
        <v>0</v>
      </c>
      <c r="G91" s="706"/>
    </row>
    <row r="92" spans="1:7">
      <c r="A92" s="103"/>
      <c r="B92" s="111" t="s">
        <v>390</v>
      </c>
      <c r="C92" s="111" t="s">
        <v>391</v>
      </c>
      <c r="D92" s="112">
        <v>0</v>
      </c>
      <c r="E92" s="111">
        <v>0</v>
      </c>
      <c r="F92" s="706">
        <v>0</v>
      </c>
      <c r="G92" s="706"/>
    </row>
    <row r="93" spans="1:7">
      <c r="A93" s="103"/>
      <c r="B93" s="111" t="s">
        <v>390</v>
      </c>
      <c r="C93" s="111" t="s">
        <v>391</v>
      </c>
      <c r="D93" s="112">
        <v>0</v>
      </c>
      <c r="E93" s="111">
        <v>0</v>
      </c>
      <c r="F93" s="706">
        <v>0</v>
      </c>
      <c r="G93" s="706"/>
    </row>
    <row r="94" spans="1:7">
      <c r="A94" s="103"/>
      <c r="B94" s="111" t="s">
        <v>390</v>
      </c>
      <c r="C94" s="111" t="s">
        <v>391</v>
      </c>
      <c r="D94" s="112">
        <v>0</v>
      </c>
      <c r="E94" s="111">
        <v>0</v>
      </c>
      <c r="F94" s="706">
        <v>0</v>
      </c>
      <c r="G94" s="706"/>
    </row>
    <row r="95" spans="1:7">
      <c r="A95" s="103"/>
      <c r="B95" s="111" t="s">
        <v>390</v>
      </c>
      <c r="C95" s="111" t="s">
        <v>391</v>
      </c>
      <c r="D95" s="112">
        <v>0</v>
      </c>
      <c r="E95" s="111">
        <v>0</v>
      </c>
      <c r="F95" s="706">
        <v>0</v>
      </c>
      <c r="G95" s="706"/>
    </row>
    <row r="96" spans="1:7">
      <c r="A96" s="103"/>
      <c r="B96" s="111" t="s">
        <v>390</v>
      </c>
      <c r="C96" s="111" t="s">
        <v>391</v>
      </c>
      <c r="D96" s="112">
        <v>0</v>
      </c>
      <c r="E96" s="111">
        <v>0</v>
      </c>
      <c r="F96" s="706">
        <v>0</v>
      </c>
      <c r="G96" s="706"/>
    </row>
    <row r="97" spans="1:7">
      <c r="A97" s="103"/>
      <c r="B97" s="111" t="s">
        <v>390</v>
      </c>
      <c r="C97" s="111" t="s">
        <v>391</v>
      </c>
      <c r="D97" s="112">
        <v>0</v>
      </c>
      <c r="E97" s="111">
        <v>0</v>
      </c>
      <c r="F97" s="706">
        <v>0</v>
      </c>
      <c r="G97" s="706"/>
    </row>
    <row r="98" spans="1:7">
      <c r="A98" s="103"/>
      <c r="B98" s="111" t="s">
        <v>390</v>
      </c>
      <c r="C98" s="111" t="s">
        <v>391</v>
      </c>
      <c r="D98" s="112">
        <v>0</v>
      </c>
      <c r="E98" s="111">
        <v>0</v>
      </c>
      <c r="F98" s="706">
        <v>0</v>
      </c>
      <c r="G98" s="706"/>
    </row>
    <row r="99" spans="1:7">
      <c r="A99" s="103"/>
      <c r="B99" s="111" t="s">
        <v>390</v>
      </c>
      <c r="C99" s="111" t="s">
        <v>391</v>
      </c>
      <c r="D99" s="112">
        <v>0</v>
      </c>
      <c r="E99" s="111">
        <v>0</v>
      </c>
      <c r="F99" s="706">
        <v>0</v>
      </c>
      <c r="G99" s="706"/>
    </row>
    <row r="100" spans="1:7">
      <c r="A100" s="103"/>
      <c r="B100" s="111" t="s">
        <v>390</v>
      </c>
      <c r="C100" s="111" t="s">
        <v>391</v>
      </c>
      <c r="D100" s="112">
        <v>0</v>
      </c>
      <c r="E100" s="111">
        <v>0</v>
      </c>
      <c r="F100" s="706">
        <v>0</v>
      </c>
      <c r="G100" s="706"/>
    </row>
    <row r="101" spans="1:7">
      <c r="A101" s="103"/>
      <c r="B101" s="111" t="s">
        <v>390</v>
      </c>
      <c r="C101" s="111" t="s">
        <v>391</v>
      </c>
      <c r="D101" s="112">
        <v>0</v>
      </c>
      <c r="E101" s="111">
        <v>0</v>
      </c>
      <c r="F101" s="706">
        <v>0</v>
      </c>
      <c r="G101" s="706"/>
    </row>
    <row r="102" spans="1:7">
      <c r="A102" s="103"/>
      <c r="B102" s="111" t="s">
        <v>390</v>
      </c>
      <c r="C102" s="111" t="s">
        <v>391</v>
      </c>
      <c r="D102" s="112">
        <v>0</v>
      </c>
      <c r="E102" s="111">
        <v>0</v>
      </c>
      <c r="F102" s="706">
        <v>0</v>
      </c>
      <c r="G102" s="706"/>
    </row>
    <row r="103" spans="1:7">
      <c r="A103" s="103"/>
      <c r="B103" s="111" t="s">
        <v>390</v>
      </c>
      <c r="C103" s="111" t="s">
        <v>391</v>
      </c>
      <c r="D103" s="112">
        <v>0</v>
      </c>
      <c r="E103" s="111">
        <v>0</v>
      </c>
      <c r="F103" s="706">
        <v>0</v>
      </c>
      <c r="G103" s="706"/>
    </row>
    <row r="104" spans="1:7">
      <c r="A104" s="103"/>
      <c r="B104" s="111" t="s">
        <v>390</v>
      </c>
      <c r="C104" s="111" t="s">
        <v>391</v>
      </c>
      <c r="D104" s="112">
        <v>0</v>
      </c>
      <c r="E104" s="111">
        <v>0</v>
      </c>
      <c r="F104" s="706">
        <v>0</v>
      </c>
      <c r="G104" s="706"/>
    </row>
    <row r="105" spans="1:7">
      <c r="A105" s="103"/>
      <c r="B105" s="111" t="s">
        <v>390</v>
      </c>
      <c r="C105" s="111" t="s">
        <v>391</v>
      </c>
      <c r="D105" s="112">
        <v>0</v>
      </c>
      <c r="E105" s="111">
        <v>0</v>
      </c>
      <c r="F105" s="706">
        <v>0</v>
      </c>
      <c r="G105" s="706"/>
    </row>
    <row r="106" spans="1:7">
      <c r="A106" s="103"/>
      <c r="B106" s="111" t="s">
        <v>390</v>
      </c>
      <c r="C106" s="111" t="s">
        <v>391</v>
      </c>
      <c r="D106" s="112">
        <v>0</v>
      </c>
      <c r="E106" s="111">
        <v>0</v>
      </c>
      <c r="F106" s="706">
        <v>0</v>
      </c>
      <c r="G106" s="706"/>
    </row>
    <row r="107" spans="1:7">
      <c r="A107" s="103"/>
      <c r="B107" s="111" t="s">
        <v>390</v>
      </c>
      <c r="C107" s="111" t="s">
        <v>391</v>
      </c>
      <c r="D107" s="112">
        <v>0</v>
      </c>
      <c r="E107" s="111">
        <v>0</v>
      </c>
      <c r="F107" s="706">
        <v>0</v>
      </c>
      <c r="G107" s="706"/>
    </row>
    <row r="108" spans="1:7">
      <c r="A108" s="103"/>
      <c r="B108" s="111" t="s">
        <v>390</v>
      </c>
      <c r="C108" s="111" t="s">
        <v>391</v>
      </c>
      <c r="D108" s="112">
        <v>0</v>
      </c>
      <c r="E108" s="111">
        <v>0</v>
      </c>
      <c r="F108" s="706">
        <v>0</v>
      </c>
      <c r="G108" s="706"/>
    </row>
    <row r="109" spans="1:7">
      <c r="A109" s="103"/>
      <c r="B109" s="111" t="s">
        <v>390</v>
      </c>
      <c r="C109" s="111" t="s">
        <v>391</v>
      </c>
      <c r="D109" s="112">
        <v>0</v>
      </c>
      <c r="E109" s="111">
        <v>0</v>
      </c>
      <c r="F109" s="706">
        <v>0</v>
      </c>
      <c r="G109" s="706"/>
    </row>
    <row r="110" spans="1:7">
      <c r="A110" s="103"/>
      <c r="B110" s="111" t="s">
        <v>390</v>
      </c>
      <c r="C110" s="111" t="s">
        <v>391</v>
      </c>
      <c r="D110" s="112">
        <v>0</v>
      </c>
      <c r="E110" s="111">
        <v>0</v>
      </c>
      <c r="F110" s="706">
        <v>0</v>
      </c>
      <c r="G110" s="706"/>
    </row>
    <row r="111" spans="1:7">
      <c r="A111" s="103"/>
      <c r="B111" s="111" t="s">
        <v>390</v>
      </c>
      <c r="C111" s="111" t="s">
        <v>391</v>
      </c>
      <c r="D111" s="112">
        <v>0</v>
      </c>
      <c r="E111" s="111">
        <v>0</v>
      </c>
      <c r="F111" s="706">
        <v>0</v>
      </c>
      <c r="G111" s="706"/>
    </row>
    <row r="112" spans="1:7">
      <c r="A112" s="103"/>
      <c r="B112" s="111" t="s">
        <v>390</v>
      </c>
      <c r="C112" s="111" t="s">
        <v>391</v>
      </c>
      <c r="D112" s="112">
        <v>0</v>
      </c>
      <c r="E112" s="111">
        <v>0</v>
      </c>
      <c r="F112" s="706">
        <v>0</v>
      </c>
      <c r="G112" s="706"/>
    </row>
    <row r="113" spans="1:7">
      <c r="A113" s="103"/>
      <c r="B113" s="111" t="s">
        <v>390</v>
      </c>
      <c r="C113" s="111" t="s">
        <v>391</v>
      </c>
      <c r="D113" s="112">
        <v>0</v>
      </c>
      <c r="E113" s="111">
        <v>0</v>
      </c>
      <c r="F113" s="706">
        <v>0</v>
      </c>
      <c r="G113" s="706"/>
    </row>
    <row r="114" spans="1:7">
      <c r="A114" s="103"/>
      <c r="B114" s="111" t="s">
        <v>390</v>
      </c>
      <c r="C114" s="111" t="s">
        <v>391</v>
      </c>
      <c r="D114" s="112">
        <v>0</v>
      </c>
      <c r="E114" s="111">
        <v>0</v>
      </c>
      <c r="F114" s="706">
        <v>0</v>
      </c>
      <c r="G114" s="706"/>
    </row>
    <row r="115" spans="1:7">
      <c r="A115" s="103"/>
      <c r="B115" s="111" t="s">
        <v>390</v>
      </c>
      <c r="C115" s="111" t="s">
        <v>391</v>
      </c>
      <c r="D115" s="112">
        <v>0</v>
      </c>
      <c r="E115" s="111">
        <v>0</v>
      </c>
      <c r="F115" s="706">
        <v>0</v>
      </c>
      <c r="G115" s="706"/>
    </row>
    <row r="116" spans="1:7">
      <c r="A116" s="103"/>
      <c r="B116" s="111" t="s">
        <v>390</v>
      </c>
      <c r="C116" s="111" t="s">
        <v>391</v>
      </c>
      <c r="D116" s="112">
        <v>0</v>
      </c>
      <c r="E116" s="111">
        <v>0</v>
      </c>
      <c r="F116" s="706">
        <v>0</v>
      </c>
      <c r="G116" s="706"/>
    </row>
    <row r="117" spans="1:7">
      <c r="A117" s="103"/>
      <c r="B117" s="111" t="s">
        <v>390</v>
      </c>
      <c r="C117" s="111" t="s">
        <v>391</v>
      </c>
      <c r="D117" s="112">
        <v>0</v>
      </c>
      <c r="E117" s="111">
        <v>0</v>
      </c>
      <c r="F117" s="706">
        <v>0</v>
      </c>
      <c r="G117" s="706"/>
    </row>
    <row r="118" spans="1:7">
      <c r="A118" s="103"/>
      <c r="B118" s="111" t="s">
        <v>390</v>
      </c>
      <c r="C118" s="111" t="s">
        <v>391</v>
      </c>
      <c r="D118" s="112">
        <v>0</v>
      </c>
      <c r="E118" s="111">
        <v>0</v>
      </c>
      <c r="F118" s="706">
        <v>0</v>
      </c>
      <c r="G118" s="706"/>
    </row>
    <row r="119" spans="1:7">
      <c r="A119" s="103"/>
      <c r="B119" s="111" t="s">
        <v>390</v>
      </c>
      <c r="C119" s="111" t="s">
        <v>391</v>
      </c>
      <c r="D119" s="112">
        <v>0</v>
      </c>
      <c r="E119" s="111">
        <v>0</v>
      </c>
      <c r="F119" s="706">
        <v>0</v>
      </c>
      <c r="G119" s="706"/>
    </row>
    <row r="120" spans="1:7">
      <c r="A120" s="103"/>
      <c r="B120" s="111" t="s">
        <v>390</v>
      </c>
      <c r="C120" s="111" t="s">
        <v>391</v>
      </c>
      <c r="D120" s="112">
        <v>0</v>
      </c>
      <c r="E120" s="111">
        <v>0</v>
      </c>
      <c r="F120" s="706">
        <v>0</v>
      </c>
      <c r="G120" s="706"/>
    </row>
    <row r="121" spans="1:7">
      <c r="A121" s="103"/>
      <c r="B121" s="111" t="s">
        <v>390</v>
      </c>
      <c r="C121" s="111" t="s">
        <v>391</v>
      </c>
      <c r="D121" s="112">
        <v>0</v>
      </c>
      <c r="E121" s="111">
        <v>0</v>
      </c>
      <c r="F121" s="706">
        <v>0</v>
      </c>
      <c r="G121" s="706"/>
    </row>
    <row r="122" spans="1:7">
      <c r="A122" s="103"/>
      <c r="B122" s="111" t="s">
        <v>390</v>
      </c>
      <c r="C122" s="111" t="s">
        <v>391</v>
      </c>
      <c r="D122" s="112">
        <v>0</v>
      </c>
      <c r="E122" s="111">
        <v>0</v>
      </c>
      <c r="F122" s="706">
        <v>0</v>
      </c>
      <c r="G122" s="706"/>
    </row>
    <row r="123" spans="1:7">
      <c r="A123" s="103"/>
      <c r="B123" s="111" t="s">
        <v>390</v>
      </c>
      <c r="C123" s="111" t="s">
        <v>391</v>
      </c>
      <c r="D123" s="112">
        <v>0</v>
      </c>
      <c r="E123" s="111">
        <v>0</v>
      </c>
      <c r="F123" s="706">
        <v>0</v>
      </c>
      <c r="G123" s="706"/>
    </row>
    <row r="124" spans="1:7">
      <c r="A124" s="103"/>
      <c r="B124" s="111" t="s">
        <v>390</v>
      </c>
      <c r="C124" s="111" t="s">
        <v>391</v>
      </c>
      <c r="D124" s="112">
        <v>0</v>
      </c>
      <c r="E124" s="111">
        <v>0</v>
      </c>
      <c r="F124" s="706">
        <v>0</v>
      </c>
      <c r="G124" s="706"/>
    </row>
    <row r="125" spans="1:7">
      <c r="A125" s="103"/>
      <c r="B125" s="111" t="s">
        <v>390</v>
      </c>
      <c r="C125" s="111" t="s">
        <v>391</v>
      </c>
      <c r="D125" s="112">
        <v>0</v>
      </c>
      <c r="E125" s="111">
        <v>0</v>
      </c>
      <c r="F125" s="706">
        <v>0</v>
      </c>
      <c r="G125" s="706"/>
    </row>
    <row r="126" spans="1:7">
      <c r="A126" s="103"/>
      <c r="B126" s="111" t="s">
        <v>390</v>
      </c>
      <c r="C126" s="111" t="s">
        <v>391</v>
      </c>
      <c r="D126" s="112">
        <v>0</v>
      </c>
      <c r="E126" s="111">
        <v>0</v>
      </c>
      <c r="F126" s="706">
        <v>0</v>
      </c>
      <c r="G126" s="706"/>
    </row>
    <row r="127" spans="1:7">
      <c r="A127" s="103"/>
      <c r="B127" s="111" t="s">
        <v>390</v>
      </c>
      <c r="C127" s="111" t="s">
        <v>391</v>
      </c>
      <c r="D127" s="112">
        <v>0</v>
      </c>
      <c r="E127" s="111">
        <v>0</v>
      </c>
      <c r="F127" s="706">
        <v>0</v>
      </c>
      <c r="G127" s="706"/>
    </row>
    <row r="128" spans="1:7">
      <c r="A128" s="103"/>
      <c r="B128" s="111" t="s">
        <v>390</v>
      </c>
      <c r="C128" s="111" t="s">
        <v>391</v>
      </c>
      <c r="D128" s="112">
        <v>0</v>
      </c>
      <c r="E128" s="111">
        <v>0</v>
      </c>
      <c r="F128" s="706">
        <v>0</v>
      </c>
      <c r="G128" s="706"/>
    </row>
    <row r="129" spans="1:7">
      <c r="A129" s="103"/>
      <c r="B129" s="111" t="s">
        <v>390</v>
      </c>
      <c r="C129" s="111" t="s">
        <v>391</v>
      </c>
      <c r="D129" s="112">
        <v>0</v>
      </c>
      <c r="E129" s="111">
        <v>0</v>
      </c>
      <c r="F129" s="706">
        <v>0</v>
      </c>
      <c r="G129" s="706"/>
    </row>
    <row r="130" spans="1:7">
      <c r="A130" s="103"/>
      <c r="B130" s="111" t="s">
        <v>390</v>
      </c>
      <c r="C130" s="111" t="s">
        <v>391</v>
      </c>
      <c r="D130" s="112">
        <v>0</v>
      </c>
      <c r="E130" s="111">
        <v>0</v>
      </c>
      <c r="F130" s="706">
        <v>0</v>
      </c>
      <c r="G130" s="706"/>
    </row>
    <row r="131" spans="1:7">
      <c r="A131" s="103"/>
      <c r="B131" s="111" t="s">
        <v>390</v>
      </c>
      <c r="C131" s="111" t="s">
        <v>391</v>
      </c>
      <c r="D131" s="112">
        <v>0</v>
      </c>
      <c r="E131" s="111">
        <v>0</v>
      </c>
      <c r="F131" s="706">
        <v>0</v>
      </c>
      <c r="G131" s="706"/>
    </row>
    <row r="132" spans="1:7">
      <c r="A132" s="103"/>
      <c r="B132" s="111" t="s">
        <v>390</v>
      </c>
      <c r="C132" s="111" t="s">
        <v>391</v>
      </c>
      <c r="D132" s="112">
        <v>0</v>
      </c>
      <c r="E132" s="111">
        <v>0</v>
      </c>
      <c r="F132" s="706">
        <v>0</v>
      </c>
      <c r="G132" s="706"/>
    </row>
    <row r="133" spans="1:7">
      <c r="A133" s="103"/>
      <c r="B133" s="111" t="s">
        <v>390</v>
      </c>
      <c r="C133" s="111" t="s">
        <v>391</v>
      </c>
      <c r="D133" s="112">
        <v>0</v>
      </c>
      <c r="E133" s="111">
        <v>0</v>
      </c>
      <c r="F133" s="706">
        <v>0</v>
      </c>
      <c r="G133" s="706"/>
    </row>
    <row r="134" spans="1:7">
      <c r="A134" s="103"/>
      <c r="B134" s="111" t="s">
        <v>390</v>
      </c>
      <c r="C134" s="111" t="s">
        <v>391</v>
      </c>
      <c r="D134" s="112">
        <v>0</v>
      </c>
      <c r="E134" s="111">
        <v>0</v>
      </c>
      <c r="F134" s="706">
        <v>0</v>
      </c>
      <c r="G134" s="706"/>
    </row>
    <row r="135" spans="1:7">
      <c r="A135" s="103"/>
      <c r="B135" s="111" t="s">
        <v>390</v>
      </c>
      <c r="C135" s="111" t="s">
        <v>391</v>
      </c>
      <c r="D135" s="112">
        <v>0</v>
      </c>
      <c r="E135" s="111">
        <v>0</v>
      </c>
      <c r="F135" s="706">
        <v>0</v>
      </c>
      <c r="G135" s="706"/>
    </row>
    <row r="136" spans="1:7">
      <c r="A136" s="103"/>
      <c r="B136" s="111" t="s">
        <v>390</v>
      </c>
      <c r="C136" s="111" t="s">
        <v>391</v>
      </c>
      <c r="D136" s="112">
        <v>0</v>
      </c>
      <c r="E136" s="111">
        <v>0</v>
      </c>
      <c r="F136" s="706">
        <v>0</v>
      </c>
      <c r="G136" s="706"/>
    </row>
    <row r="137" spans="1:7">
      <c r="A137" s="103"/>
      <c r="B137" s="111" t="s">
        <v>390</v>
      </c>
      <c r="C137" s="111" t="s">
        <v>391</v>
      </c>
      <c r="D137" s="112">
        <v>0</v>
      </c>
      <c r="E137" s="111">
        <v>0</v>
      </c>
      <c r="F137" s="706">
        <v>0</v>
      </c>
      <c r="G137" s="706"/>
    </row>
    <row r="138" spans="1:7">
      <c r="A138" s="103"/>
      <c r="B138" s="111" t="s">
        <v>390</v>
      </c>
      <c r="C138" s="111" t="s">
        <v>391</v>
      </c>
      <c r="D138" s="112">
        <v>0</v>
      </c>
      <c r="E138" s="111">
        <v>0</v>
      </c>
      <c r="F138" s="706">
        <v>0</v>
      </c>
      <c r="G138" s="706"/>
    </row>
    <row r="139" spans="1:7">
      <c r="A139" s="103"/>
      <c r="B139" s="111" t="s">
        <v>390</v>
      </c>
      <c r="C139" s="111" t="s">
        <v>391</v>
      </c>
      <c r="D139" s="112">
        <v>0</v>
      </c>
      <c r="E139" s="111">
        <v>0</v>
      </c>
      <c r="F139" s="706">
        <v>0</v>
      </c>
      <c r="G139" s="706"/>
    </row>
    <row r="140" spans="1:7">
      <c r="A140" s="103"/>
      <c r="B140" s="111" t="s">
        <v>390</v>
      </c>
      <c r="C140" s="111" t="s">
        <v>391</v>
      </c>
      <c r="D140" s="112">
        <v>0</v>
      </c>
      <c r="E140" s="111">
        <v>0</v>
      </c>
      <c r="F140" s="706">
        <v>0</v>
      </c>
      <c r="G140" s="706"/>
    </row>
    <row r="141" spans="1:7">
      <c r="A141" s="103"/>
      <c r="B141" s="111" t="s">
        <v>390</v>
      </c>
      <c r="C141" s="111" t="s">
        <v>391</v>
      </c>
      <c r="D141" s="112">
        <v>0</v>
      </c>
      <c r="E141" s="111">
        <v>0</v>
      </c>
      <c r="F141" s="706">
        <v>0</v>
      </c>
      <c r="G141" s="706"/>
    </row>
    <row r="142" spans="1:7">
      <c r="A142" s="103"/>
      <c r="B142" s="111" t="s">
        <v>390</v>
      </c>
      <c r="C142" s="111" t="s">
        <v>391</v>
      </c>
      <c r="D142" s="112">
        <v>0</v>
      </c>
      <c r="E142" s="111">
        <v>0</v>
      </c>
      <c r="F142" s="706">
        <v>0</v>
      </c>
      <c r="G142" s="706"/>
    </row>
    <row r="143" spans="1:7">
      <c r="A143" s="103"/>
      <c r="B143" s="111" t="s">
        <v>390</v>
      </c>
      <c r="C143" s="111" t="s">
        <v>391</v>
      </c>
      <c r="D143" s="112">
        <v>0</v>
      </c>
      <c r="E143" s="111">
        <v>0</v>
      </c>
      <c r="F143" s="706">
        <v>0</v>
      </c>
      <c r="G143" s="706"/>
    </row>
    <row r="144" spans="1:7">
      <c r="A144" s="103"/>
      <c r="B144" s="111" t="s">
        <v>390</v>
      </c>
      <c r="C144" s="111" t="s">
        <v>391</v>
      </c>
      <c r="D144" s="112">
        <v>0</v>
      </c>
      <c r="E144" s="111">
        <v>0</v>
      </c>
      <c r="F144" s="706">
        <v>0</v>
      </c>
      <c r="G144" s="706"/>
    </row>
    <row r="145" spans="1:7">
      <c r="A145" s="103"/>
      <c r="B145" s="111" t="s">
        <v>390</v>
      </c>
      <c r="C145" s="111" t="s">
        <v>391</v>
      </c>
      <c r="D145" s="112">
        <v>0</v>
      </c>
      <c r="E145" s="111">
        <v>0</v>
      </c>
      <c r="F145" s="706">
        <v>0</v>
      </c>
      <c r="G145" s="706"/>
    </row>
    <row r="146" spans="1:7">
      <c r="A146" s="103"/>
      <c r="B146" s="111" t="s">
        <v>390</v>
      </c>
      <c r="C146" s="111" t="s">
        <v>391</v>
      </c>
      <c r="D146" s="112">
        <v>0</v>
      </c>
      <c r="E146" s="111">
        <v>0</v>
      </c>
      <c r="F146" s="706">
        <v>0</v>
      </c>
      <c r="G146" s="706"/>
    </row>
    <row r="147" spans="1:7">
      <c r="A147" s="103"/>
      <c r="B147" s="111" t="s">
        <v>390</v>
      </c>
      <c r="C147" s="111" t="s">
        <v>391</v>
      </c>
      <c r="D147" s="112">
        <v>0</v>
      </c>
      <c r="E147" s="111">
        <v>0</v>
      </c>
      <c r="F147" s="706">
        <v>0</v>
      </c>
      <c r="G147" s="706"/>
    </row>
    <row r="148" spans="1:7">
      <c r="A148" s="103"/>
      <c r="B148" s="111" t="s">
        <v>390</v>
      </c>
      <c r="C148" s="111" t="s">
        <v>391</v>
      </c>
      <c r="D148" s="112">
        <v>0</v>
      </c>
      <c r="E148" s="111">
        <v>0</v>
      </c>
      <c r="F148" s="706">
        <v>0</v>
      </c>
      <c r="G148" s="706"/>
    </row>
    <row r="149" spans="1:7">
      <c r="A149" s="103"/>
      <c r="B149" s="111" t="s">
        <v>390</v>
      </c>
      <c r="C149" s="111" t="s">
        <v>391</v>
      </c>
      <c r="D149" s="112">
        <v>0</v>
      </c>
      <c r="E149" s="111">
        <v>0</v>
      </c>
      <c r="F149" s="706">
        <v>0</v>
      </c>
      <c r="G149" s="706"/>
    </row>
    <row r="150" spans="1:7">
      <c r="A150" s="103"/>
      <c r="B150" s="111" t="s">
        <v>390</v>
      </c>
      <c r="C150" s="111" t="s">
        <v>391</v>
      </c>
      <c r="D150" s="112">
        <v>0</v>
      </c>
      <c r="E150" s="111">
        <v>0</v>
      </c>
      <c r="F150" s="706">
        <v>0</v>
      </c>
      <c r="G150" s="706"/>
    </row>
    <row r="151" spans="1:7">
      <c r="A151" s="103"/>
      <c r="B151" s="111" t="s">
        <v>390</v>
      </c>
      <c r="C151" s="111" t="s">
        <v>391</v>
      </c>
      <c r="D151" s="112">
        <v>0</v>
      </c>
      <c r="E151" s="111">
        <v>0</v>
      </c>
      <c r="F151" s="706">
        <v>0</v>
      </c>
      <c r="G151" s="706"/>
    </row>
    <row r="152" spans="1:7">
      <c r="A152" s="103"/>
      <c r="B152" s="111" t="s">
        <v>390</v>
      </c>
      <c r="C152" s="111" t="s">
        <v>391</v>
      </c>
      <c r="D152" s="112">
        <v>0</v>
      </c>
      <c r="E152" s="111">
        <v>0</v>
      </c>
      <c r="F152" s="706">
        <v>0</v>
      </c>
      <c r="G152" s="706"/>
    </row>
    <row r="153" spans="1:7">
      <c r="A153" s="103"/>
      <c r="B153" s="111" t="s">
        <v>390</v>
      </c>
      <c r="C153" s="111" t="s">
        <v>391</v>
      </c>
      <c r="D153" s="112">
        <v>0</v>
      </c>
      <c r="E153" s="111">
        <v>0</v>
      </c>
      <c r="F153" s="706">
        <v>0</v>
      </c>
      <c r="G153" s="706"/>
    </row>
    <row r="154" spans="1:7">
      <c r="A154" s="103"/>
      <c r="B154" s="111" t="s">
        <v>390</v>
      </c>
      <c r="C154" s="111" t="s">
        <v>391</v>
      </c>
      <c r="D154" s="112">
        <v>0</v>
      </c>
      <c r="E154" s="111">
        <v>0</v>
      </c>
      <c r="F154" s="706">
        <v>0</v>
      </c>
      <c r="G154" s="706"/>
    </row>
    <row r="155" spans="1:7">
      <c r="A155" s="103"/>
      <c r="B155" s="111" t="s">
        <v>390</v>
      </c>
      <c r="C155" s="111" t="s">
        <v>391</v>
      </c>
      <c r="D155" s="112">
        <v>0</v>
      </c>
      <c r="E155" s="111">
        <v>0</v>
      </c>
      <c r="F155" s="706">
        <v>0</v>
      </c>
      <c r="G155" s="706"/>
    </row>
    <row r="156" spans="1:7">
      <c r="A156" s="103"/>
      <c r="B156" s="111" t="s">
        <v>390</v>
      </c>
      <c r="C156" s="111" t="s">
        <v>391</v>
      </c>
      <c r="D156" s="112">
        <v>0</v>
      </c>
      <c r="E156" s="111">
        <v>0</v>
      </c>
      <c r="F156" s="706">
        <v>0</v>
      </c>
      <c r="G156" s="706"/>
    </row>
    <row r="157" spans="1:7">
      <c r="A157" s="103"/>
      <c r="B157" s="111" t="s">
        <v>390</v>
      </c>
      <c r="C157" s="111" t="s">
        <v>391</v>
      </c>
      <c r="D157" s="112">
        <v>0</v>
      </c>
      <c r="E157" s="111">
        <v>0</v>
      </c>
      <c r="F157" s="706">
        <v>0</v>
      </c>
      <c r="G157" s="706"/>
    </row>
    <row r="158" spans="1:7">
      <c r="A158" s="103"/>
      <c r="B158" s="111" t="s">
        <v>390</v>
      </c>
      <c r="C158" s="111" t="s">
        <v>391</v>
      </c>
      <c r="D158" s="112">
        <v>0</v>
      </c>
      <c r="E158" s="111">
        <v>0</v>
      </c>
      <c r="F158" s="706">
        <v>0</v>
      </c>
      <c r="G158" s="706"/>
    </row>
    <row r="159" spans="1:7">
      <c r="A159" s="103"/>
      <c r="B159" s="111" t="s">
        <v>390</v>
      </c>
      <c r="C159" s="111" t="s">
        <v>391</v>
      </c>
      <c r="D159" s="112">
        <v>0</v>
      </c>
      <c r="E159" s="111">
        <v>0</v>
      </c>
      <c r="F159" s="706">
        <v>0</v>
      </c>
      <c r="G159" s="706"/>
    </row>
    <row r="160" spans="1:7">
      <c r="A160" s="103"/>
      <c r="B160" s="111" t="s">
        <v>390</v>
      </c>
      <c r="C160" s="111" t="s">
        <v>391</v>
      </c>
      <c r="D160" s="112">
        <v>0</v>
      </c>
      <c r="E160" s="111">
        <v>0</v>
      </c>
      <c r="F160" s="706">
        <v>0</v>
      </c>
      <c r="G160" s="706"/>
    </row>
    <row r="161" spans="1:7">
      <c r="A161" s="103"/>
      <c r="B161" s="111" t="s">
        <v>390</v>
      </c>
      <c r="C161" s="111" t="s">
        <v>391</v>
      </c>
      <c r="D161" s="112">
        <v>0</v>
      </c>
      <c r="E161" s="111">
        <v>0</v>
      </c>
      <c r="F161" s="706">
        <v>0</v>
      </c>
      <c r="G161" s="706"/>
    </row>
    <row r="162" spans="1:7">
      <c r="A162" s="103"/>
      <c r="B162" s="111" t="s">
        <v>390</v>
      </c>
      <c r="C162" s="111" t="s">
        <v>391</v>
      </c>
      <c r="D162" s="112">
        <v>0</v>
      </c>
      <c r="E162" s="111">
        <v>0</v>
      </c>
      <c r="F162" s="706">
        <v>0</v>
      </c>
      <c r="G162" s="706"/>
    </row>
    <row r="163" spans="1:7">
      <c r="A163" s="103"/>
      <c r="B163" s="111" t="s">
        <v>390</v>
      </c>
      <c r="C163" s="111" t="s">
        <v>391</v>
      </c>
      <c r="D163" s="112">
        <v>0</v>
      </c>
      <c r="E163" s="111">
        <v>0</v>
      </c>
      <c r="F163" s="706">
        <v>0</v>
      </c>
      <c r="G163" s="706"/>
    </row>
    <row r="164" spans="1:7">
      <c r="A164" s="103"/>
      <c r="B164" s="111" t="s">
        <v>390</v>
      </c>
      <c r="C164" s="111" t="s">
        <v>391</v>
      </c>
      <c r="D164" s="112">
        <v>0</v>
      </c>
      <c r="E164" s="111">
        <v>0</v>
      </c>
      <c r="F164" s="706">
        <v>0</v>
      </c>
      <c r="G164" s="706"/>
    </row>
    <row r="165" spans="1:7">
      <c r="A165" s="103"/>
      <c r="B165" s="111" t="s">
        <v>390</v>
      </c>
      <c r="C165" s="111" t="s">
        <v>391</v>
      </c>
      <c r="D165" s="112">
        <v>0</v>
      </c>
      <c r="E165" s="111">
        <v>0</v>
      </c>
      <c r="F165" s="706">
        <v>0</v>
      </c>
      <c r="G165" s="706"/>
    </row>
    <row r="166" spans="1:7">
      <c r="A166" s="103"/>
      <c r="B166" s="111" t="s">
        <v>390</v>
      </c>
      <c r="C166" s="111" t="s">
        <v>391</v>
      </c>
      <c r="D166" s="112">
        <v>0</v>
      </c>
      <c r="E166" s="111">
        <v>0</v>
      </c>
      <c r="F166" s="706">
        <v>0</v>
      </c>
      <c r="G166" s="706"/>
    </row>
    <row r="167" spans="1:7">
      <c r="A167" s="103"/>
      <c r="B167" s="111" t="s">
        <v>390</v>
      </c>
      <c r="C167" s="111" t="s">
        <v>391</v>
      </c>
      <c r="D167" s="112">
        <v>0</v>
      </c>
      <c r="E167" s="111">
        <v>0</v>
      </c>
      <c r="F167" s="706">
        <v>0</v>
      </c>
      <c r="G167" s="706"/>
    </row>
    <row r="168" spans="1:7">
      <c r="A168" s="103"/>
      <c r="B168" s="111" t="s">
        <v>390</v>
      </c>
      <c r="C168" s="111" t="s">
        <v>391</v>
      </c>
      <c r="D168" s="112">
        <v>0</v>
      </c>
      <c r="E168" s="111">
        <v>0</v>
      </c>
      <c r="F168" s="706">
        <v>0</v>
      </c>
      <c r="G168" s="706"/>
    </row>
    <row r="169" spans="1:7">
      <c r="A169" s="103"/>
      <c r="B169" s="111" t="s">
        <v>390</v>
      </c>
      <c r="C169" s="111" t="s">
        <v>391</v>
      </c>
      <c r="D169" s="112">
        <v>0</v>
      </c>
      <c r="E169" s="111">
        <v>0</v>
      </c>
      <c r="F169" s="706">
        <v>0</v>
      </c>
      <c r="G169" s="706"/>
    </row>
    <row r="170" spans="1:7">
      <c r="A170" s="103"/>
      <c r="B170" s="111" t="s">
        <v>390</v>
      </c>
      <c r="C170" s="111" t="s">
        <v>391</v>
      </c>
      <c r="D170" s="112">
        <v>0</v>
      </c>
      <c r="E170" s="111">
        <v>0</v>
      </c>
      <c r="F170" s="706">
        <v>0</v>
      </c>
      <c r="G170" s="706"/>
    </row>
    <row r="171" spans="1:7">
      <c r="A171" s="103"/>
      <c r="B171" s="111" t="s">
        <v>390</v>
      </c>
      <c r="C171" s="111" t="s">
        <v>391</v>
      </c>
      <c r="D171" s="112">
        <v>0</v>
      </c>
      <c r="E171" s="111">
        <v>0</v>
      </c>
      <c r="F171" s="706">
        <v>0</v>
      </c>
      <c r="G171" s="706"/>
    </row>
    <row r="172" spans="1:7">
      <c r="A172" s="103"/>
      <c r="B172" s="111" t="s">
        <v>390</v>
      </c>
      <c r="C172" s="111" t="s">
        <v>391</v>
      </c>
      <c r="D172" s="112">
        <v>0</v>
      </c>
      <c r="E172" s="111">
        <v>0</v>
      </c>
      <c r="F172" s="706">
        <v>0</v>
      </c>
      <c r="G172" s="706"/>
    </row>
    <row r="173" spans="1:7">
      <c r="A173" s="103"/>
      <c r="B173" s="111" t="s">
        <v>390</v>
      </c>
      <c r="C173" s="111" t="s">
        <v>391</v>
      </c>
      <c r="D173" s="112">
        <v>0</v>
      </c>
      <c r="E173" s="111">
        <v>0</v>
      </c>
      <c r="F173" s="706">
        <v>0</v>
      </c>
      <c r="G173" s="706"/>
    </row>
    <row r="174" spans="1:7">
      <c r="A174" s="103"/>
      <c r="B174" s="111" t="s">
        <v>390</v>
      </c>
      <c r="C174" s="111" t="s">
        <v>391</v>
      </c>
      <c r="D174" s="112">
        <v>0</v>
      </c>
      <c r="E174" s="111">
        <v>0</v>
      </c>
      <c r="F174" s="706">
        <v>0</v>
      </c>
      <c r="G174" s="706"/>
    </row>
    <row r="175" spans="1:7">
      <c r="A175" s="103"/>
      <c r="B175" s="111" t="s">
        <v>390</v>
      </c>
      <c r="C175" s="111" t="s">
        <v>391</v>
      </c>
      <c r="D175" s="112">
        <v>0</v>
      </c>
      <c r="E175" s="111">
        <v>0</v>
      </c>
      <c r="F175" s="706">
        <v>0</v>
      </c>
      <c r="G175" s="706"/>
    </row>
    <row r="176" spans="1:7">
      <c r="A176" s="103"/>
      <c r="B176" s="111" t="s">
        <v>390</v>
      </c>
      <c r="C176" s="111" t="s">
        <v>391</v>
      </c>
      <c r="D176" s="112">
        <v>0</v>
      </c>
      <c r="E176" s="111">
        <v>0</v>
      </c>
      <c r="F176" s="706">
        <v>0</v>
      </c>
      <c r="G176" s="706"/>
    </row>
    <row r="177" spans="1:7">
      <c r="A177" s="103"/>
      <c r="B177" s="111" t="s">
        <v>390</v>
      </c>
      <c r="C177" s="111" t="s">
        <v>391</v>
      </c>
      <c r="D177" s="112">
        <v>0</v>
      </c>
      <c r="E177" s="111">
        <v>0</v>
      </c>
      <c r="F177" s="706">
        <v>0</v>
      </c>
      <c r="G177" s="706"/>
    </row>
    <row r="178" spans="1:7">
      <c r="A178" s="103"/>
      <c r="B178" s="111" t="s">
        <v>390</v>
      </c>
      <c r="C178" s="111" t="s">
        <v>391</v>
      </c>
      <c r="D178" s="112">
        <v>0</v>
      </c>
      <c r="E178" s="111">
        <v>0</v>
      </c>
      <c r="F178" s="706">
        <v>0</v>
      </c>
      <c r="G178" s="706"/>
    </row>
    <row r="179" spans="1:7">
      <c r="A179" s="103"/>
      <c r="B179" s="111" t="s">
        <v>390</v>
      </c>
      <c r="C179" s="111" t="s">
        <v>391</v>
      </c>
      <c r="D179" s="112">
        <v>0</v>
      </c>
      <c r="E179" s="111">
        <v>0</v>
      </c>
      <c r="F179" s="706">
        <v>0</v>
      </c>
      <c r="G179" s="706"/>
    </row>
    <row r="180" spans="1:7">
      <c r="A180" s="103"/>
      <c r="B180" s="111" t="s">
        <v>390</v>
      </c>
      <c r="C180" s="111" t="s">
        <v>391</v>
      </c>
      <c r="D180" s="112">
        <v>0</v>
      </c>
      <c r="E180" s="111">
        <v>0</v>
      </c>
      <c r="F180" s="706">
        <v>0</v>
      </c>
      <c r="G180" s="706"/>
    </row>
    <row r="181" spans="1:7">
      <c r="A181" s="103"/>
      <c r="B181" s="111" t="s">
        <v>390</v>
      </c>
      <c r="C181" s="111" t="s">
        <v>391</v>
      </c>
      <c r="D181" s="112">
        <v>0</v>
      </c>
      <c r="E181" s="111">
        <v>0</v>
      </c>
      <c r="F181" s="706">
        <v>0</v>
      </c>
      <c r="G181" s="706"/>
    </row>
    <row r="182" spans="1:7">
      <c r="A182" s="103"/>
      <c r="B182" s="111" t="s">
        <v>390</v>
      </c>
      <c r="C182" s="111" t="s">
        <v>391</v>
      </c>
      <c r="D182" s="112">
        <v>0</v>
      </c>
      <c r="E182" s="111">
        <v>0</v>
      </c>
      <c r="F182" s="706">
        <v>0</v>
      </c>
      <c r="G182" s="706"/>
    </row>
    <row r="183" spans="1:7">
      <c r="A183" s="103"/>
      <c r="B183" s="111" t="s">
        <v>390</v>
      </c>
      <c r="C183" s="111" t="s">
        <v>391</v>
      </c>
      <c r="D183" s="112">
        <v>0</v>
      </c>
      <c r="E183" s="111">
        <v>0</v>
      </c>
      <c r="F183" s="706">
        <v>0</v>
      </c>
      <c r="G183" s="706"/>
    </row>
    <row r="184" spans="1:7">
      <c r="A184" s="103"/>
      <c r="B184" s="111" t="s">
        <v>390</v>
      </c>
      <c r="C184" s="111" t="s">
        <v>391</v>
      </c>
      <c r="D184" s="112">
        <v>0</v>
      </c>
      <c r="E184" s="111">
        <v>0</v>
      </c>
      <c r="F184" s="706">
        <v>0</v>
      </c>
      <c r="G184" s="706"/>
    </row>
    <row r="185" spans="1:7">
      <c r="A185" s="103"/>
      <c r="B185" s="111" t="s">
        <v>390</v>
      </c>
      <c r="C185" s="111" t="s">
        <v>391</v>
      </c>
      <c r="D185" s="112">
        <v>0</v>
      </c>
      <c r="E185" s="111">
        <v>0</v>
      </c>
      <c r="F185" s="706">
        <v>0</v>
      </c>
      <c r="G185" s="706"/>
    </row>
    <row r="186" spans="1:7">
      <c r="A186" s="103"/>
      <c r="B186" s="111" t="s">
        <v>390</v>
      </c>
      <c r="C186" s="111" t="s">
        <v>391</v>
      </c>
      <c r="D186" s="112">
        <v>0</v>
      </c>
      <c r="E186" s="111">
        <v>0</v>
      </c>
      <c r="F186" s="706">
        <v>0</v>
      </c>
      <c r="G186" s="706"/>
    </row>
    <row r="187" spans="1:7">
      <c r="A187" s="103"/>
      <c r="B187" s="111" t="s">
        <v>390</v>
      </c>
      <c r="C187" s="111" t="s">
        <v>391</v>
      </c>
      <c r="D187" s="112">
        <v>0</v>
      </c>
      <c r="E187" s="111">
        <v>0</v>
      </c>
      <c r="F187" s="706">
        <v>0</v>
      </c>
      <c r="G187" s="706"/>
    </row>
    <row r="188" spans="1:7">
      <c r="A188" s="103"/>
      <c r="B188" s="111" t="s">
        <v>390</v>
      </c>
      <c r="C188" s="111" t="s">
        <v>391</v>
      </c>
      <c r="D188" s="112">
        <v>0</v>
      </c>
      <c r="E188" s="111">
        <v>0</v>
      </c>
      <c r="F188" s="706">
        <v>0</v>
      </c>
      <c r="G188" s="706"/>
    </row>
    <row r="189" spans="1:7">
      <c r="A189" s="103"/>
      <c r="B189" s="111" t="s">
        <v>390</v>
      </c>
      <c r="C189" s="111" t="s">
        <v>391</v>
      </c>
      <c r="D189" s="112">
        <v>0</v>
      </c>
      <c r="E189" s="111">
        <v>0</v>
      </c>
      <c r="F189" s="706">
        <v>0</v>
      </c>
      <c r="G189" s="706"/>
    </row>
    <row r="190" spans="1:7">
      <c r="A190" s="103"/>
      <c r="B190" s="111" t="s">
        <v>390</v>
      </c>
      <c r="C190" s="111" t="s">
        <v>391</v>
      </c>
      <c r="D190" s="112">
        <v>0</v>
      </c>
      <c r="E190" s="111">
        <v>0</v>
      </c>
      <c r="F190" s="706">
        <v>0</v>
      </c>
      <c r="G190" s="706"/>
    </row>
    <row r="191" spans="1:7">
      <c r="A191" s="103"/>
      <c r="B191" s="111" t="s">
        <v>390</v>
      </c>
      <c r="C191" s="111" t="s">
        <v>391</v>
      </c>
      <c r="D191" s="112">
        <v>0</v>
      </c>
      <c r="E191" s="111">
        <v>0</v>
      </c>
      <c r="F191" s="706">
        <v>0</v>
      </c>
      <c r="G191" s="706"/>
    </row>
    <row r="192" spans="1:7">
      <c r="A192" s="103"/>
      <c r="B192" s="111" t="s">
        <v>390</v>
      </c>
      <c r="C192" s="111" t="s">
        <v>391</v>
      </c>
      <c r="D192" s="112">
        <v>0</v>
      </c>
      <c r="E192" s="111">
        <v>0</v>
      </c>
      <c r="F192" s="706">
        <v>0</v>
      </c>
      <c r="G192" s="706"/>
    </row>
    <row r="193" spans="1:7">
      <c r="A193" s="103"/>
      <c r="B193" s="111" t="s">
        <v>390</v>
      </c>
      <c r="C193" s="111" t="s">
        <v>391</v>
      </c>
      <c r="D193" s="112">
        <v>0</v>
      </c>
      <c r="E193" s="111">
        <v>0</v>
      </c>
      <c r="F193" s="706">
        <v>0</v>
      </c>
      <c r="G193" s="706"/>
    </row>
    <row r="194" spans="1:7">
      <c r="A194" s="103"/>
      <c r="B194" s="111" t="s">
        <v>390</v>
      </c>
      <c r="C194" s="111" t="s">
        <v>391</v>
      </c>
      <c r="D194" s="112">
        <v>0</v>
      </c>
      <c r="E194" s="111">
        <v>0</v>
      </c>
      <c r="F194" s="706">
        <v>0</v>
      </c>
      <c r="G194" s="706"/>
    </row>
    <row r="195" spans="1:7">
      <c r="A195" s="103"/>
      <c r="B195" s="111" t="s">
        <v>390</v>
      </c>
      <c r="C195" s="111" t="s">
        <v>391</v>
      </c>
      <c r="D195" s="112">
        <v>0</v>
      </c>
      <c r="E195" s="111">
        <v>0</v>
      </c>
      <c r="F195" s="706">
        <v>0</v>
      </c>
      <c r="G195" s="706"/>
    </row>
    <row r="196" spans="1:7">
      <c r="A196" s="103"/>
      <c r="B196" s="111" t="s">
        <v>390</v>
      </c>
      <c r="C196" s="111" t="s">
        <v>391</v>
      </c>
      <c r="D196" s="112">
        <v>0</v>
      </c>
      <c r="E196" s="111">
        <v>0</v>
      </c>
      <c r="F196" s="706">
        <v>0</v>
      </c>
      <c r="G196" s="706"/>
    </row>
    <row r="197" spans="1:7">
      <c r="A197" s="103"/>
      <c r="B197" s="111" t="s">
        <v>390</v>
      </c>
      <c r="C197" s="111" t="s">
        <v>391</v>
      </c>
      <c r="D197" s="112">
        <v>0</v>
      </c>
      <c r="E197" s="111">
        <v>0</v>
      </c>
      <c r="F197" s="706">
        <v>0</v>
      </c>
      <c r="G197" s="706"/>
    </row>
    <row r="198" spans="1:7">
      <c r="A198" s="103"/>
      <c r="B198" s="111" t="s">
        <v>390</v>
      </c>
      <c r="C198" s="111" t="s">
        <v>391</v>
      </c>
      <c r="D198" s="112">
        <v>0</v>
      </c>
      <c r="E198" s="111">
        <v>0</v>
      </c>
      <c r="F198" s="706">
        <v>0</v>
      </c>
      <c r="G198" s="706"/>
    </row>
    <row r="199" spans="1:7">
      <c r="A199" s="103"/>
      <c r="B199" s="111" t="s">
        <v>390</v>
      </c>
      <c r="C199" s="111" t="s">
        <v>391</v>
      </c>
      <c r="D199" s="112">
        <v>0</v>
      </c>
      <c r="E199" s="111">
        <v>0</v>
      </c>
      <c r="F199" s="706">
        <v>0</v>
      </c>
      <c r="G199" s="706"/>
    </row>
    <row r="200" spans="1:7">
      <c r="A200" s="103"/>
      <c r="B200" s="111" t="s">
        <v>390</v>
      </c>
      <c r="C200" s="111" t="s">
        <v>391</v>
      </c>
      <c r="D200" s="112">
        <v>0</v>
      </c>
      <c r="E200" s="111">
        <v>0</v>
      </c>
      <c r="F200" s="706">
        <v>0</v>
      </c>
      <c r="G200" s="706"/>
    </row>
    <row r="201" spans="1:7">
      <c r="A201" s="103"/>
      <c r="B201" s="104"/>
      <c r="C201" s="103"/>
      <c r="D201" s="110"/>
      <c r="F201" s="668"/>
      <c r="G201" s="668"/>
    </row>
    <row r="202" spans="1:7">
      <c r="A202" s="103"/>
      <c r="B202" s="104"/>
      <c r="C202" s="103"/>
      <c r="D202" s="110"/>
      <c r="F202" s="668"/>
      <c r="G202" s="668"/>
    </row>
    <row r="203" spans="1:7">
      <c r="A203" s="103"/>
      <c r="B203" s="104"/>
      <c r="C203" s="103"/>
      <c r="D203" s="110"/>
      <c r="F203" s="668"/>
      <c r="G203" s="668"/>
    </row>
    <row r="204" spans="1:7">
      <c r="A204" s="103"/>
      <c r="B204" s="104"/>
      <c r="C204" s="103"/>
      <c r="D204" s="110"/>
      <c r="F204" s="668"/>
      <c r="G204" s="668"/>
    </row>
    <row r="205" spans="1:7">
      <c r="A205" s="103"/>
      <c r="B205" s="104"/>
      <c r="C205" s="103"/>
      <c r="D205" s="110"/>
      <c r="F205" s="668"/>
      <c r="G205" s="668"/>
    </row>
    <row r="206" spans="1:7">
      <c r="A206" s="103"/>
      <c r="B206" s="104"/>
      <c r="C206" s="103"/>
      <c r="D206" s="110"/>
      <c r="F206" s="668"/>
      <c r="G206" s="668"/>
    </row>
    <row r="207" spans="1:7">
      <c r="A207" s="103"/>
      <c r="B207" s="104"/>
      <c r="C207" s="103"/>
      <c r="D207" s="110"/>
      <c r="F207" s="668"/>
      <c r="G207" s="668"/>
    </row>
    <row r="208" spans="1:7">
      <c r="A208" s="103"/>
      <c r="B208" s="104"/>
      <c r="C208" s="103"/>
      <c r="D208" s="110"/>
      <c r="F208" s="668"/>
      <c r="G208" s="668"/>
    </row>
    <row r="209" spans="1:7">
      <c r="A209" s="103"/>
      <c r="B209" s="104"/>
      <c r="C209" s="103"/>
      <c r="D209" s="110"/>
      <c r="F209" s="668"/>
      <c r="G209" s="668"/>
    </row>
    <row r="210" spans="1:7">
      <c r="A210" s="103"/>
      <c r="B210" s="104"/>
      <c r="C210" s="103"/>
      <c r="D210" s="110"/>
      <c r="F210" s="668"/>
      <c r="G210" s="668"/>
    </row>
    <row r="211" spans="1:7">
      <c r="A211" s="103"/>
      <c r="B211" s="104"/>
      <c r="C211" s="103"/>
      <c r="D211" s="110"/>
      <c r="F211" s="668"/>
      <c r="G211" s="668"/>
    </row>
    <row r="212" spans="1:7">
      <c r="A212" s="103"/>
      <c r="B212" s="104"/>
      <c r="C212" s="103"/>
      <c r="D212" s="110"/>
      <c r="F212" s="668"/>
      <c r="G212" s="668"/>
    </row>
    <row r="213" spans="1:7">
      <c r="A213" s="103"/>
      <c r="B213" s="104"/>
      <c r="C213" s="103"/>
      <c r="D213" s="110"/>
      <c r="F213" s="668"/>
      <c r="G213" s="668"/>
    </row>
    <row r="214" spans="1:7">
      <c r="A214" s="103"/>
      <c r="B214" s="104"/>
      <c r="C214" s="103"/>
      <c r="D214" s="110"/>
      <c r="F214" s="668"/>
      <c r="G214" s="668"/>
    </row>
    <row r="215" spans="1:7">
      <c r="A215" s="103"/>
      <c r="B215" s="104"/>
      <c r="C215" s="103"/>
      <c r="D215" s="110"/>
      <c r="F215" s="668"/>
      <c r="G215" s="668"/>
    </row>
    <row r="216" spans="1:7">
      <c r="A216" s="103"/>
      <c r="B216" s="104"/>
      <c r="C216" s="103"/>
      <c r="D216" s="110"/>
      <c r="F216" s="668"/>
      <c r="G216" s="668"/>
    </row>
    <row r="217" spans="1:7">
      <c r="A217" s="103"/>
      <c r="B217" s="104"/>
      <c r="C217" s="103"/>
      <c r="D217" s="110"/>
      <c r="F217" s="668"/>
      <c r="G217" s="668"/>
    </row>
    <row r="218" spans="1:7">
      <c r="A218" s="103"/>
      <c r="B218" s="104"/>
      <c r="C218" s="103"/>
      <c r="D218" s="110"/>
      <c r="F218" s="668"/>
      <c r="G218" s="668"/>
    </row>
    <row r="219" spans="1:7">
      <c r="A219" s="103"/>
      <c r="B219" s="104"/>
      <c r="C219" s="103"/>
      <c r="D219" s="110"/>
      <c r="F219" s="668"/>
      <c r="G219" s="668"/>
    </row>
    <row r="220" spans="1:7">
      <c r="A220" s="103"/>
      <c r="B220" s="104"/>
      <c r="C220" s="103"/>
      <c r="D220" s="110"/>
      <c r="F220" s="668"/>
      <c r="G220" s="668"/>
    </row>
    <row r="221" spans="1:7">
      <c r="A221" s="103"/>
      <c r="B221" s="104"/>
      <c r="C221" s="103"/>
      <c r="D221" s="110"/>
      <c r="F221" s="668"/>
      <c r="G221" s="668"/>
    </row>
  </sheetData>
  <sheetProtection selectLockedCells="1"/>
  <mergeCells count="167">
    <mergeCell ref="E10:G10"/>
    <mergeCell ref="C13:G13"/>
    <mergeCell ref="C14:G14"/>
    <mergeCell ref="C15:D15"/>
    <mergeCell ref="F15:G15"/>
    <mergeCell ref="C16:D16"/>
    <mergeCell ref="F16:G16"/>
    <mergeCell ref="H1:I1"/>
    <mergeCell ref="A2:G2"/>
    <mergeCell ref="F4:G4"/>
    <mergeCell ref="F5:G5"/>
    <mergeCell ref="B6:C6"/>
    <mergeCell ref="C9:G9"/>
    <mergeCell ref="F74:G74"/>
    <mergeCell ref="F75:G75"/>
    <mergeCell ref="F76:G76"/>
    <mergeCell ref="F77:G77"/>
    <mergeCell ref="F78:G78"/>
    <mergeCell ref="F79:G79"/>
    <mergeCell ref="C17:G17"/>
    <mergeCell ref="C18:D18"/>
    <mergeCell ref="F18:G18"/>
    <mergeCell ref="F21:G21"/>
    <mergeCell ref="F72:G72"/>
    <mergeCell ref="F73:G73"/>
    <mergeCell ref="F86:G86"/>
    <mergeCell ref="F87:G87"/>
    <mergeCell ref="F88:G88"/>
    <mergeCell ref="F89:G89"/>
    <mergeCell ref="F90:G90"/>
    <mergeCell ref="F91:G91"/>
    <mergeCell ref="F80:G80"/>
    <mergeCell ref="F81:G81"/>
    <mergeCell ref="F82:G82"/>
    <mergeCell ref="F83:G83"/>
    <mergeCell ref="F84:G84"/>
    <mergeCell ref="F85:G85"/>
    <mergeCell ref="F98:G98"/>
    <mergeCell ref="F99:G99"/>
    <mergeCell ref="F100:G100"/>
    <mergeCell ref="F101:G101"/>
    <mergeCell ref="F102:G102"/>
    <mergeCell ref="F103:G103"/>
    <mergeCell ref="F92:G92"/>
    <mergeCell ref="F93:G93"/>
    <mergeCell ref="F94:G94"/>
    <mergeCell ref="F95:G95"/>
    <mergeCell ref="F96:G96"/>
    <mergeCell ref="F97:G97"/>
    <mergeCell ref="F110:G110"/>
    <mergeCell ref="F111:G111"/>
    <mergeCell ref="F112:G112"/>
    <mergeCell ref="F113:G113"/>
    <mergeCell ref="F114:G114"/>
    <mergeCell ref="F115:G115"/>
    <mergeCell ref="F104:G104"/>
    <mergeCell ref="F105:G105"/>
    <mergeCell ref="F106:G106"/>
    <mergeCell ref="F107:G107"/>
    <mergeCell ref="F108:G108"/>
    <mergeCell ref="F109:G109"/>
    <mergeCell ref="F122:G122"/>
    <mergeCell ref="F123:G123"/>
    <mergeCell ref="F124:G124"/>
    <mergeCell ref="F125:G125"/>
    <mergeCell ref="F126:G126"/>
    <mergeCell ref="F127:G127"/>
    <mergeCell ref="F116:G116"/>
    <mergeCell ref="F117:G117"/>
    <mergeCell ref="F118:G118"/>
    <mergeCell ref="F119:G119"/>
    <mergeCell ref="F120:G120"/>
    <mergeCell ref="F121:G121"/>
    <mergeCell ref="F134:G134"/>
    <mergeCell ref="F135:G135"/>
    <mergeCell ref="F136:G136"/>
    <mergeCell ref="F137:G137"/>
    <mergeCell ref="F138:G138"/>
    <mergeCell ref="F139:G139"/>
    <mergeCell ref="F128:G128"/>
    <mergeCell ref="F129:G129"/>
    <mergeCell ref="F130:G130"/>
    <mergeCell ref="F131:G131"/>
    <mergeCell ref="F132:G132"/>
    <mergeCell ref="F133:G133"/>
    <mergeCell ref="F146:G146"/>
    <mergeCell ref="F147:G147"/>
    <mergeCell ref="F148:G148"/>
    <mergeCell ref="F149:G149"/>
    <mergeCell ref="F150:G150"/>
    <mergeCell ref="F151:G151"/>
    <mergeCell ref="F140:G140"/>
    <mergeCell ref="F141:G141"/>
    <mergeCell ref="F142:G142"/>
    <mergeCell ref="F143:G143"/>
    <mergeCell ref="F144:G144"/>
    <mergeCell ref="F145:G145"/>
    <mergeCell ref="F158:G158"/>
    <mergeCell ref="F159:G159"/>
    <mergeCell ref="F160:G160"/>
    <mergeCell ref="F161:G161"/>
    <mergeCell ref="F162:G162"/>
    <mergeCell ref="F163:G163"/>
    <mergeCell ref="F152:G152"/>
    <mergeCell ref="F153:G153"/>
    <mergeCell ref="F154:G154"/>
    <mergeCell ref="F155:G155"/>
    <mergeCell ref="F156:G156"/>
    <mergeCell ref="F157:G157"/>
    <mergeCell ref="F170:G170"/>
    <mergeCell ref="F171:G171"/>
    <mergeCell ref="F172:G172"/>
    <mergeCell ref="F173:G173"/>
    <mergeCell ref="F174:G174"/>
    <mergeCell ref="F175:G175"/>
    <mergeCell ref="F164:G164"/>
    <mergeCell ref="F165:G165"/>
    <mergeCell ref="F166:G166"/>
    <mergeCell ref="F167:G167"/>
    <mergeCell ref="F168:G168"/>
    <mergeCell ref="F169:G169"/>
    <mergeCell ref="F182:G182"/>
    <mergeCell ref="F183:G183"/>
    <mergeCell ref="F184:G184"/>
    <mergeCell ref="F185:G185"/>
    <mergeCell ref="F186:G186"/>
    <mergeCell ref="F187:G187"/>
    <mergeCell ref="F176:G176"/>
    <mergeCell ref="F177:G177"/>
    <mergeCell ref="F178:G178"/>
    <mergeCell ref="F179:G179"/>
    <mergeCell ref="F180:G180"/>
    <mergeCell ref="F181:G181"/>
    <mergeCell ref="F194:G194"/>
    <mergeCell ref="F195:G195"/>
    <mergeCell ref="F196:G196"/>
    <mergeCell ref="F197:G197"/>
    <mergeCell ref="F198:G198"/>
    <mergeCell ref="F199:G199"/>
    <mergeCell ref="F188:G188"/>
    <mergeCell ref="F189:G189"/>
    <mergeCell ref="F190:G190"/>
    <mergeCell ref="F191:G191"/>
    <mergeCell ref="F192:G192"/>
    <mergeCell ref="F193:G193"/>
    <mergeCell ref="F206:G206"/>
    <mergeCell ref="F207:G207"/>
    <mergeCell ref="F208:G208"/>
    <mergeCell ref="F209:G209"/>
    <mergeCell ref="F210:G210"/>
    <mergeCell ref="F211:G211"/>
    <mergeCell ref="F200:G200"/>
    <mergeCell ref="F201:G201"/>
    <mergeCell ref="F202:G202"/>
    <mergeCell ref="F203:G203"/>
    <mergeCell ref="F204:G204"/>
    <mergeCell ref="F205:G205"/>
    <mergeCell ref="F218:G218"/>
    <mergeCell ref="F219:G219"/>
    <mergeCell ref="F220:G220"/>
    <mergeCell ref="F221:G221"/>
    <mergeCell ref="F212:G212"/>
    <mergeCell ref="F213:G213"/>
    <mergeCell ref="F214:G214"/>
    <mergeCell ref="F215:G215"/>
    <mergeCell ref="F216:G216"/>
    <mergeCell ref="F217:G217"/>
  </mergeCells>
  <phoneticPr fontId="4"/>
  <pageMargins left="0.7" right="0.7" top="0.75" bottom="0.75" header="0.3" footer="0.3"/>
  <pageSetup paperSize="9" scale="59" orientation="portrait" r:id="rId1"/>
  <headerFooter>
    <oddHeader>&amp;R団体申請用</oddHeader>
  </headerFooter>
  <colBreaks count="1" manualBreakCount="1">
    <brk id="7"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U60"/>
  <sheetViews>
    <sheetView tabSelected="1" view="pageBreakPreview" zoomScale="85" zoomScaleNormal="85" zoomScaleSheetLayoutView="85" workbookViewId="0">
      <selection activeCell="L15" sqref="L15"/>
    </sheetView>
  </sheetViews>
  <sheetFormatPr defaultRowHeight="13.5"/>
  <cols>
    <col min="1" max="1" width="11" style="154" bestFit="1" customWidth="1"/>
    <col min="2" max="2" width="11.625" style="155" bestFit="1" customWidth="1"/>
    <col min="3" max="3" width="11.5" style="155" customWidth="1"/>
    <col min="4" max="4" width="11.125" style="126" customWidth="1"/>
    <col min="5" max="5" width="11.625" style="126" customWidth="1"/>
    <col min="6" max="6" width="11.625" style="113" customWidth="1"/>
    <col min="7" max="7" width="12.25" style="113" customWidth="1"/>
    <col min="8" max="8" width="17.375" style="113" customWidth="1"/>
    <col min="9" max="9" width="11.875" style="113" customWidth="1"/>
    <col min="10" max="10" width="10.625" style="113" customWidth="1"/>
    <col min="11" max="11" width="9" style="113" customWidth="1"/>
    <col min="12" max="12" width="11.625" style="156" bestFit="1" customWidth="1"/>
    <col min="13" max="13" width="9" style="113"/>
    <col min="14" max="14" width="10.375" style="113" customWidth="1"/>
    <col min="15" max="15" width="17.625" style="113" bestFit="1" customWidth="1"/>
    <col min="16" max="16" width="14.125" style="113" bestFit="1" customWidth="1"/>
    <col min="17" max="17" width="15.25" style="113" bestFit="1" customWidth="1"/>
    <col min="18" max="18" width="14.125" style="113" bestFit="1" customWidth="1"/>
    <col min="19" max="19" width="17.625" style="113" bestFit="1" customWidth="1"/>
    <col min="20" max="20" width="11" style="113" bestFit="1" customWidth="1"/>
    <col min="21" max="21" width="9" style="113" customWidth="1"/>
    <col min="22" max="16384" width="9" style="113"/>
  </cols>
  <sheetData>
    <row r="1" spans="1:21" ht="15" thickBot="1">
      <c r="A1" s="125" t="s">
        <v>392</v>
      </c>
      <c r="B1" s="721">
        <f>①基本情報!C6</f>
        <v>0</v>
      </c>
      <c r="C1" s="722"/>
      <c r="F1" s="127" t="s">
        <v>175</v>
      </c>
      <c r="G1" s="127"/>
      <c r="H1" s="127"/>
      <c r="L1" s="126"/>
    </row>
    <row r="2" spans="1:21" ht="14.25">
      <c r="A2" s="113"/>
      <c r="B2" s="128"/>
      <c r="C2" s="126"/>
      <c r="D2" s="113"/>
      <c r="F2" s="129"/>
      <c r="G2" s="130" t="s">
        <v>179</v>
      </c>
      <c r="J2" s="126"/>
      <c r="L2" s="113"/>
    </row>
    <row r="3" spans="1:21" ht="14.25" thickBot="1">
      <c r="A3" s="113"/>
      <c r="B3" s="113"/>
      <c r="C3" s="126"/>
      <c r="D3" s="113"/>
      <c r="F3" s="131"/>
      <c r="G3" s="132"/>
      <c r="J3" s="126"/>
      <c r="L3" s="113"/>
    </row>
    <row r="4" spans="1:21" ht="14.25" thickBot="1">
      <c r="A4" s="113"/>
      <c r="B4" s="113"/>
      <c r="C4" s="126"/>
      <c r="D4" s="113"/>
      <c r="F4" s="133"/>
      <c r="G4" s="134" t="s">
        <v>15</v>
      </c>
      <c r="J4" s="126"/>
      <c r="L4" s="134"/>
      <c r="M4" s="134"/>
    </row>
    <row r="5" spans="1:21">
      <c r="A5" s="113"/>
      <c r="B5" s="113"/>
      <c r="C5" s="126"/>
      <c r="D5" s="113"/>
      <c r="F5" s="134"/>
      <c r="G5" s="134" t="s">
        <v>366</v>
      </c>
      <c r="J5" s="126"/>
      <c r="L5" s="134"/>
      <c r="M5" s="134"/>
    </row>
    <row r="6" spans="1:21">
      <c r="A6" s="113"/>
      <c r="B6" s="113"/>
      <c r="C6" s="113"/>
      <c r="K6" s="126"/>
      <c r="L6" s="113"/>
    </row>
    <row r="7" spans="1:21" ht="12.75" customHeight="1">
      <c r="A7" s="113"/>
      <c r="B7" s="113"/>
      <c r="C7" s="113"/>
      <c r="K7" s="126"/>
      <c r="L7" s="113"/>
    </row>
    <row r="8" spans="1:21" ht="17.25">
      <c r="A8" s="113"/>
      <c r="B8" s="723" t="s">
        <v>393</v>
      </c>
      <c r="C8" s="723"/>
      <c r="D8" s="723"/>
      <c r="E8" s="723"/>
      <c r="F8" s="723"/>
      <c r="G8" s="723"/>
      <c r="H8" s="723"/>
      <c r="I8" s="135" t="s">
        <v>394</v>
      </c>
      <c r="L8" s="113"/>
    </row>
    <row r="9" spans="1:21">
      <c r="A9" s="113"/>
      <c r="B9" s="136" t="s">
        <v>395</v>
      </c>
      <c r="C9" s="136" t="s">
        <v>396</v>
      </c>
      <c r="D9" s="136" t="s">
        <v>397</v>
      </c>
      <c r="E9" s="136" t="s">
        <v>398</v>
      </c>
      <c r="F9" s="137" t="s">
        <v>399</v>
      </c>
      <c r="G9" s="137" t="s">
        <v>400</v>
      </c>
      <c r="H9" s="138" t="s">
        <v>385</v>
      </c>
      <c r="I9" s="139" t="s">
        <v>401</v>
      </c>
      <c r="J9" s="140" t="s">
        <v>402</v>
      </c>
      <c r="K9" s="140" t="s">
        <v>403</v>
      </c>
      <c r="L9" s="136" t="s">
        <v>97</v>
      </c>
      <c r="M9" s="136" t="s">
        <v>98</v>
      </c>
      <c r="N9" s="136" t="s">
        <v>404</v>
      </c>
      <c r="O9" s="136" t="s">
        <v>247</v>
      </c>
      <c r="P9" s="136" t="s">
        <v>405</v>
      </c>
      <c r="Q9" s="136" t="s">
        <v>406</v>
      </c>
      <c r="R9" s="136" t="s">
        <v>102</v>
      </c>
      <c r="S9" s="136" t="s">
        <v>407</v>
      </c>
      <c r="T9" s="136" t="s">
        <v>408</v>
      </c>
    </row>
    <row r="10" spans="1:21">
      <c r="A10" s="113"/>
      <c r="B10" s="141" t="s">
        <v>409</v>
      </c>
      <c r="C10" s="141" t="s">
        <v>410</v>
      </c>
      <c r="D10" s="141" t="s">
        <v>411</v>
      </c>
      <c r="E10" s="141" t="s">
        <v>412</v>
      </c>
      <c r="F10" s="142">
        <v>16590</v>
      </c>
      <c r="G10" s="142" t="s">
        <v>413</v>
      </c>
      <c r="H10" s="143" t="s">
        <v>414</v>
      </c>
      <c r="I10" s="144">
        <v>39261</v>
      </c>
      <c r="J10" s="145" t="s">
        <v>415</v>
      </c>
      <c r="K10" s="146" t="s">
        <v>416</v>
      </c>
      <c r="L10" s="141" t="s">
        <v>417</v>
      </c>
      <c r="M10" s="147" t="s">
        <v>418</v>
      </c>
      <c r="N10" s="141" t="s">
        <v>419</v>
      </c>
      <c r="O10" s="141" t="s">
        <v>420</v>
      </c>
      <c r="P10" s="141" t="s">
        <v>421</v>
      </c>
      <c r="Q10" s="141" t="s">
        <v>422</v>
      </c>
      <c r="R10" s="141" t="s">
        <v>423</v>
      </c>
      <c r="S10" s="141" t="s">
        <v>424</v>
      </c>
      <c r="T10" s="141" t="s">
        <v>425</v>
      </c>
    </row>
    <row r="11" spans="1:21">
      <c r="A11" s="113">
        <v>1</v>
      </c>
      <c r="B11" s="148"/>
      <c r="C11" s="148"/>
      <c r="D11" s="148"/>
      <c r="E11" s="148"/>
      <c r="F11" s="149"/>
      <c r="G11" s="150"/>
      <c r="H11" s="151"/>
      <c r="I11" s="144"/>
      <c r="J11" s="152"/>
      <c r="K11" s="148"/>
      <c r="L11" s="141"/>
      <c r="M11" s="153"/>
      <c r="N11" s="148"/>
      <c r="O11" s="141"/>
      <c r="P11" s="141"/>
      <c r="Q11" s="141"/>
      <c r="R11" s="141"/>
      <c r="S11" s="141"/>
      <c r="T11" s="141"/>
      <c r="U11" s="99"/>
    </row>
    <row r="12" spans="1:21">
      <c r="A12" s="113">
        <v>2</v>
      </c>
      <c r="B12" s="148"/>
      <c r="C12" s="148"/>
      <c r="D12" s="148"/>
      <c r="E12" s="148"/>
      <c r="F12" s="149"/>
      <c r="G12" s="150"/>
      <c r="H12" s="151"/>
      <c r="I12" s="144"/>
      <c r="J12" s="152"/>
      <c r="K12" s="148"/>
      <c r="L12" s="141"/>
      <c r="M12" s="153"/>
      <c r="N12" s="148"/>
      <c r="O12" s="141"/>
      <c r="P12" s="141"/>
      <c r="Q12" s="141"/>
      <c r="R12" s="141"/>
      <c r="S12" s="141"/>
      <c r="T12" s="141"/>
      <c r="U12" s="99"/>
    </row>
    <row r="13" spans="1:21">
      <c r="A13" s="113">
        <v>3</v>
      </c>
      <c r="B13" s="148"/>
      <c r="C13" s="148"/>
      <c r="D13" s="148"/>
      <c r="E13" s="148"/>
      <c r="F13" s="149"/>
      <c r="G13" s="150"/>
      <c r="H13" s="151"/>
      <c r="I13" s="144"/>
      <c r="J13" s="152"/>
      <c r="K13" s="148"/>
      <c r="L13" s="141"/>
      <c r="M13" s="153"/>
      <c r="N13" s="148"/>
      <c r="O13" s="141"/>
      <c r="P13" s="141"/>
      <c r="Q13" s="141"/>
      <c r="R13" s="141"/>
      <c r="S13" s="141"/>
      <c r="T13" s="141"/>
      <c r="U13" s="99"/>
    </row>
    <row r="14" spans="1:21">
      <c r="A14" s="113">
        <v>4</v>
      </c>
      <c r="B14" s="148"/>
      <c r="C14" s="148"/>
      <c r="D14" s="148"/>
      <c r="E14" s="148"/>
      <c r="F14" s="149"/>
      <c r="G14" s="150"/>
      <c r="H14" s="151"/>
      <c r="I14" s="144"/>
      <c r="J14" s="152"/>
      <c r="K14" s="148"/>
      <c r="L14" s="141"/>
      <c r="M14" s="153"/>
      <c r="N14" s="148"/>
      <c r="O14" s="141"/>
      <c r="P14" s="141"/>
      <c r="Q14" s="141"/>
      <c r="R14" s="141"/>
      <c r="S14" s="141"/>
      <c r="T14" s="141"/>
      <c r="U14" s="99"/>
    </row>
    <row r="15" spans="1:21">
      <c r="A15" s="113">
        <v>5</v>
      </c>
      <c r="B15" s="148"/>
      <c r="C15" s="148"/>
      <c r="D15" s="148"/>
      <c r="E15" s="148"/>
      <c r="F15" s="149"/>
      <c r="G15" s="150"/>
      <c r="H15" s="151"/>
      <c r="I15" s="144"/>
      <c r="J15" s="152"/>
      <c r="K15" s="148"/>
      <c r="L15" s="141"/>
      <c r="M15" s="153"/>
      <c r="N15" s="148"/>
      <c r="O15" s="141"/>
      <c r="P15" s="141"/>
      <c r="Q15" s="141"/>
      <c r="R15" s="141"/>
      <c r="S15" s="141"/>
      <c r="T15" s="141"/>
      <c r="U15" s="99"/>
    </row>
    <row r="16" spans="1:21">
      <c r="A16" s="113">
        <v>6</v>
      </c>
      <c r="B16" s="148"/>
      <c r="C16" s="148"/>
      <c r="D16" s="148"/>
      <c r="E16" s="148"/>
      <c r="F16" s="149"/>
      <c r="G16" s="150"/>
      <c r="H16" s="151"/>
      <c r="I16" s="144"/>
      <c r="J16" s="152"/>
      <c r="K16" s="148"/>
      <c r="L16" s="141"/>
      <c r="M16" s="153"/>
      <c r="N16" s="148"/>
      <c r="O16" s="141"/>
      <c r="P16" s="141"/>
      <c r="Q16" s="141"/>
      <c r="R16" s="141"/>
      <c r="S16" s="141"/>
      <c r="T16" s="141"/>
      <c r="U16" s="99"/>
    </row>
    <row r="17" spans="1:21">
      <c r="A17" s="113">
        <v>7</v>
      </c>
      <c r="B17" s="148"/>
      <c r="C17" s="148"/>
      <c r="D17" s="148"/>
      <c r="E17" s="148"/>
      <c r="F17" s="149"/>
      <c r="G17" s="150"/>
      <c r="H17" s="151"/>
      <c r="I17" s="144"/>
      <c r="J17" s="152"/>
      <c r="K17" s="148"/>
      <c r="L17" s="141"/>
      <c r="M17" s="153"/>
      <c r="N17" s="148"/>
      <c r="O17" s="141"/>
      <c r="P17" s="141"/>
      <c r="Q17" s="141"/>
      <c r="R17" s="141"/>
      <c r="S17" s="141"/>
      <c r="T17" s="141"/>
      <c r="U17" s="99"/>
    </row>
    <row r="18" spans="1:21">
      <c r="A18" s="113">
        <v>8</v>
      </c>
      <c r="B18" s="148"/>
      <c r="C18" s="148"/>
      <c r="D18" s="148"/>
      <c r="E18" s="148"/>
      <c r="F18" s="149"/>
      <c r="G18" s="150"/>
      <c r="H18" s="151"/>
      <c r="I18" s="144"/>
      <c r="J18" s="152"/>
      <c r="K18" s="148"/>
      <c r="L18" s="141"/>
      <c r="M18" s="153"/>
      <c r="N18" s="148"/>
      <c r="O18" s="141"/>
      <c r="P18" s="141"/>
      <c r="Q18" s="141"/>
      <c r="R18" s="141"/>
      <c r="S18" s="141"/>
      <c r="T18" s="141"/>
      <c r="U18" s="99"/>
    </row>
    <row r="19" spans="1:21">
      <c r="A19" s="113">
        <v>9</v>
      </c>
      <c r="B19" s="148"/>
      <c r="C19" s="148"/>
      <c r="D19" s="148"/>
      <c r="E19" s="148"/>
      <c r="F19" s="149"/>
      <c r="G19" s="150"/>
      <c r="H19" s="151"/>
      <c r="I19" s="144"/>
      <c r="J19" s="152"/>
      <c r="K19" s="148"/>
      <c r="L19" s="141"/>
      <c r="M19" s="153"/>
      <c r="N19" s="148"/>
      <c r="O19" s="141"/>
      <c r="P19" s="141"/>
      <c r="Q19" s="141"/>
      <c r="R19" s="141"/>
      <c r="S19" s="141"/>
      <c r="T19" s="141"/>
      <c r="U19" s="99"/>
    </row>
    <row r="20" spans="1:21">
      <c r="A20" s="113">
        <v>10</v>
      </c>
      <c r="B20" s="148"/>
      <c r="C20" s="148"/>
      <c r="D20" s="148"/>
      <c r="E20" s="148"/>
      <c r="F20" s="149"/>
      <c r="G20" s="150"/>
      <c r="H20" s="151"/>
      <c r="I20" s="144"/>
      <c r="J20" s="152"/>
      <c r="K20" s="148"/>
      <c r="L20" s="141"/>
      <c r="M20" s="153"/>
      <c r="N20" s="148"/>
      <c r="O20" s="141"/>
      <c r="P20" s="141"/>
      <c r="Q20" s="141"/>
      <c r="R20" s="141"/>
      <c r="S20" s="141"/>
      <c r="T20" s="141"/>
    </row>
    <row r="21" spans="1:21">
      <c r="A21" s="113">
        <v>11</v>
      </c>
      <c r="B21" s="148"/>
      <c r="C21" s="148"/>
      <c r="D21" s="148"/>
      <c r="E21" s="148"/>
      <c r="F21" s="149"/>
      <c r="G21" s="150"/>
      <c r="H21" s="151"/>
      <c r="I21" s="144"/>
      <c r="J21" s="152"/>
      <c r="K21" s="148"/>
      <c r="L21" s="141"/>
      <c r="M21" s="153"/>
      <c r="N21" s="148"/>
      <c r="O21" s="141"/>
      <c r="P21" s="141"/>
      <c r="Q21" s="141"/>
      <c r="R21" s="141"/>
      <c r="S21" s="141"/>
      <c r="T21" s="141"/>
    </row>
    <row r="22" spans="1:21">
      <c r="A22" s="113">
        <v>12</v>
      </c>
      <c r="B22" s="148"/>
      <c r="C22" s="148"/>
      <c r="D22" s="148"/>
      <c r="E22" s="148"/>
      <c r="F22" s="149"/>
      <c r="G22" s="150"/>
      <c r="H22" s="151"/>
      <c r="I22" s="144"/>
      <c r="J22" s="152"/>
      <c r="K22" s="148"/>
      <c r="L22" s="141"/>
      <c r="M22" s="153"/>
      <c r="N22" s="148"/>
      <c r="O22" s="141"/>
      <c r="P22" s="141"/>
      <c r="Q22" s="141"/>
      <c r="R22" s="141"/>
      <c r="S22" s="141"/>
      <c r="T22" s="141"/>
    </row>
    <row r="23" spans="1:21">
      <c r="A23" s="113">
        <v>13</v>
      </c>
      <c r="B23" s="148"/>
      <c r="C23" s="148"/>
      <c r="D23" s="148"/>
      <c r="E23" s="148"/>
      <c r="F23" s="149"/>
      <c r="G23" s="150"/>
      <c r="H23" s="151"/>
      <c r="I23" s="144"/>
      <c r="J23" s="152"/>
      <c r="K23" s="148"/>
      <c r="L23" s="141"/>
      <c r="M23" s="153"/>
      <c r="N23" s="148"/>
      <c r="O23" s="141"/>
      <c r="P23" s="141"/>
      <c r="Q23" s="141"/>
      <c r="R23" s="141"/>
      <c r="S23" s="141"/>
      <c r="T23" s="141"/>
    </row>
    <row r="24" spans="1:21">
      <c r="A24" s="113">
        <v>14</v>
      </c>
      <c r="B24" s="148"/>
      <c r="C24" s="148"/>
      <c r="D24" s="148"/>
      <c r="E24" s="148"/>
      <c r="F24" s="149"/>
      <c r="G24" s="150"/>
      <c r="H24" s="151"/>
      <c r="I24" s="144"/>
      <c r="J24" s="152"/>
      <c r="K24" s="148"/>
      <c r="L24" s="141"/>
      <c r="M24" s="153"/>
      <c r="N24" s="148"/>
      <c r="O24" s="141"/>
      <c r="P24" s="141"/>
      <c r="Q24" s="141"/>
      <c r="R24" s="141"/>
      <c r="S24" s="141"/>
      <c r="T24" s="141"/>
    </row>
    <row r="25" spans="1:21">
      <c r="A25" s="113">
        <v>15</v>
      </c>
      <c r="B25" s="148"/>
      <c r="C25" s="148"/>
      <c r="D25" s="148"/>
      <c r="E25" s="148"/>
      <c r="F25" s="149"/>
      <c r="G25" s="150"/>
      <c r="H25" s="151"/>
      <c r="I25" s="144"/>
      <c r="J25" s="152"/>
      <c r="K25" s="148"/>
      <c r="L25" s="141"/>
      <c r="M25" s="153"/>
      <c r="N25" s="148"/>
      <c r="O25" s="141"/>
      <c r="P25" s="141"/>
      <c r="Q25" s="141"/>
      <c r="R25" s="141"/>
      <c r="S25" s="141"/>
      <c r="T25" s="141"/>
    </row>
    <row r="26" spans="1:21">
      <c r="A26" s="113">
        <v>16</v>
      </c>
      <c r="B26" s="148"/>
      <c r="C26" s="148"/>
      <c r="D26" s="148"/>
      <c r="E26" s="148"/>
      <c r="F26" s="149"/>
      <c r="G26" s="150"/>
      <c r="H26" s="151"/>
      <c r="I26" s="144"/>
      <c r="J26" s="152"/>
      <c r="K26" s="148"/>
      <c r="L26" s="141"/>
      <c r="M26" s="153"/>
      <c r="N26" s="148"/>
      <c r="O26" s="141"/>
      <c r="P26" s="141"/>
      <c r="Q26" s="141"/>
      <c r="R26" s="141"/>
      <c r="S26" s="141"/>
      <c r="T26" s="141"/>
    </row>
    <row r="27" spans="1:21">
      <c r="A27" s="113">
        <v>17</v>
      </c>
      <c r="B27" s="148"/>
      <c r="C27" s="148"/>
      <c r="D27" s="148"/>
      <c r="E27" s="148"/>
      <c r="F27" s="149"/>
      <c r="G27" s="150"/>
      <c r="H27" s="151"/>
      <c r="I27" s="144"/>
      <c r="J27" s="152"/>
      <c r="K27" s="148"/>
      <c r="L27" s="141"/>
      <c r="M27" s="153"/>
      <c r="N27" s="148"/>
      <c r="O27" s="141"/>
      <c r="P27" s="141"/>
      <c r="Q27" s="141"/>
      <c r="R27" s="141"/>
      <c r="S27" s="141"/>
      <c r="T27" s="141"/>
    </row>
    <row r="28" spans="1:21">
      <c r="A28" s="113">
        <v>18</v>
      </c>
      <c r="B28" s="148"/>
      <c r="C28" s="148"/>
      <c r="D28" s="148"/>
      <c r="E28" s="148"/>
      <c r="F28" s="149"/>
      <c r="G28" s="150"/>
      <c r="H28" s="151"/>
      <c r="I28" s="144"/>
      <c r="J28" s="152"/>
      <c r="K28" s="148"/>
      <c r="L28" s="141"/>
      <c r="M28" s="153"/>
      <c r="N28" s="148"/>
      <c r="O28" s="141"/>
      <c r="P28" s="141"/>
      <c r="Q28" s="141"/>
      <c r="R28" s="141"/>
      <c r="S28" s="141"/>
      <c r="T28" s="141"/>
    </row>
    <row r="29" spans="1:21">
      <c r="A29" s="113">
        <v>19</v>
      </c>
      <c r="B29" s="148"/>
      <c r="C29" s="148"/>
      <c r="D29" s="148"/>
      <c r="E29" s="148"/>
      <c r="F29" s="149"/>
      <c r="G29" s="150"/>
      <c r="H29" s="151"/>
      <c r="I29" s="144"/>
      <c r="J29" s="152"/>
      <c r="K29" s="148"/>
      <c r="L29" s="141"/>
      <c r="M29" s="153"/>
      <c r="N29" s="148"/>
      <c r="O29" s="141"/>
      <c r="P29" s="141"/>
      <c r="Q29" s="141"/>
      <c r="R29" s="141"/>
      <c r="S29" s="141"/>
      <c r="T29" s="141"/>
    </row>
    <row r="30" spans="1:21">
      <c r="A30" s="113">
        <v>20</v>
      </c>
      <c r="B30" s="148"/>
      <c r="C30" s="148"/>
      <c r="D30" s="148"/>
      <c r="E30" s="148"/>
      <c r="F30" s="149"/>
      <c r="G30" s="150"/>
      <c r="H30" s="151"/>
      <c r="I30" s="144"/>
      <c r="J30" s="152"/>
      <c r="K30" s="148"/>
      <c r="L30" s="141"/>
      <c r="M30" s="153"/>
      <c r="N30" s="148"/>
      <c r="O30" s="141"/>
      <c r="P30" s="141"/>
      <c r="Q30" s="141"/>
      <c r="R30" s="141"/>
      <c r="S30" s="141"/>
      <c r="T30" s="141"/>
    </row>
    <row r="31" spans="1:21">
      <c r="A31" s="113">
        <v>21</v>
      </c>
      <c r="B31" s="148"/>
      <c r="C31" s="148"/>
      <c r="D31" s="148"/>
      <c r="E31" s="148"/>
      <c r="F31" s="149"/>
      <c r="G31" s="150"/>
      <c r="H31" s="151"/>
      <c r="I31" s="144"/>
      <c r="J31" s="152"/>
      <c r="K31" s="148"/>
      <c r="L31" s="141"/>
      <c r="M31" s="153"/>
      <c r="N31" s="148"/>
      <c r="O31" s="141"/>
      <c r="P31" s="141"/>
      <c r="Q31" s="141"/>
      <c r="R31" s="141"/>
      <c r="S31" s="141"/>
      <c r="T31" s="141"/>
    </row>
    <row r="32" spans="1:21">
      <c r="A32" s="113">
        <v>22</v>
      </c>
      <c r="B32" s="148"/>
      <c r="C32" s="148"/>
      <c r="D32" s="148"/>
      <c r="E32" s="148"/>
      <c r="F32" s="149"/>
      <c r="G32" s="150"/>
      <c r="H32" s="151"/>
      <c r="I32" s="144"/>
      <c r="J32" s="152"/>
      <c r="K32" s="148"/>
      <c r="L32" s="141"/>
      <c r="M32" s="153"/>
      <c r="N32" s="148"/>
      <c r="O32" s="141"/>
      <c r="P32" s="141"/>
      <c r="Q32" s="141"/>
      <c r="R32" s="141"/>
      <c r="S32" s="141"/>
      <c r="T32" s="141"/>
    </row>
    <row r="33" spans="1:20">
      <c r="A33" s="113">
        <v>23</v>
      </c>
      <c r="B33" s="148"/>
      <c r="C33" s="148"/>
      <c r="D33" s="148"/>
      <c r="E33" s="148"/>
      <c r="F33" s="149"/>
      <c r="G33" s="150"/>
      <c r="H33" s="151"/>
      <c r="I33" s="144"/>
      <c r="J33" s="152"/>
      <c r="K33" s="148"/>
      <c r="L33" s="141"/>
      <c r="M33" s="153"/>
      <c r="N33" s="148"/>
      <c r="O33" s="141"/>
      <c r="P33" s="141"/>
      <c r="Q33" s="141"/>
      <c r="R33" s="141"/>
      <c r="S33" s="141"/>
      <c r="T33" s="141"/>
    </row>
    <row r="34" spans="1:20">
      <c r="A34" s="113">
        <v>24</v>
      </c>
      <c r="B34" s="148"/>
      <c r="C34" s="148"/>
      <c r="D34" s="148"/>
      <c r="E34" s="148"/>
      <c r="F34" s="149"/>
      <c r="G34" s="150"/>
      <c r="H34" s="151"/>
      <c r="I34" s="144"/>
      <c r="J34" s="152"/>
      <c r="K34" s="148"/>
      <c r="L34" s="141"/>
      <c r="M34" s="153"/>
      <c r="N34" s="148"/>
      <c r="O34" s="141"/>
      <c r="P34" s="141"/>
      <c r="Q34" s="141"/>
      <c r="R34" s="141"/>
      <c r="S34" s="141"/>
      <c r="T34" s="141"/>
    </row>
    <row r="35" spans="1:20">
      <c r="A35" s="113">
        <v>25</v>
      </c>
      <c r="B35" s="148"/>
      <c r="C35" s="148"/>
      <c r="D35" s="148"/>
      <c r="E35" s="148"/>
      <c r="F35" s="149"/>
      <c r="G35" s="150"/>
      <c r="H35" s="151"/>
      <c r="I35" s="144"/>
      <c r="J35" s="152"/>
      <c r="K35" s="148"/>
      <c r="L35" s="141"/>
      <c r="M35" s="153"/>
      <c r="N35" s="148"/>
      <c r="O35" s="141"/>
      <c r="P35" s="141"/>
      <c r="Q35" s="141"/>
      <c r="R35" s="141"/>
      <c r="S35" s="141"/>
      <c r="T35" s="141"/>
    </row>
    <row r="36" spans="1:20">
      <c r="A36" s="113">
        <v>26</v>
      </c>
      <c r="B36" s="148"/>
      <c r="C36" s="148"/>
      <c r="D36" s="148"/>
      <c r="E36" s="148"/>
      <c r="F36" s="149"/>
      <c r="G36" s="150"/>
      <c r="H36" s="151"/>
      <c r="I36" s="144"/>
      <c r="J36" s="152"/>
      <c r="K36" s="148"/>
      <c r="L36" s="141"/>
      <c r="M36" s="153"/>
      <c r="N36" s="148"/>
      <c r="O36" s="141"/>
      <c r="P36" s="141"/>
      <c r="Q36" s="141"/>
      <c r="R36" s="141"/>
      <c r="S36" s="141"/>
      <c r="T36" s="141"/>
    </row>
    <row r="37" spans="1:20">
      <c r="A37" s="113">
        <v>27</v>
      </c>
      <c r="B37" s="148"/>
      <c r="C37" s="148"/>
      <c r="D37" s="148"/>
      <c r="E37" s="148"/>
      <c r="F37" s="149"/>
      <c r="G37" s="150"/>
      <c r="H37" s="151"/>
      <c r="I37" s="144"/>
      <c r="J37" s="152"/>
      <c r="K37" s="148"/>
      <c r="L37" s="141"/>
      <c r="M37" s="153"/>
      <c r="N37" s="148"/>
      <c r="O37" s="141"/>
      <c r="P37" s="141"/>
      <c r="Q37" s="141"/>
      <c r="R37" s="141"/>
      <c r="S37" s="141"/>
      <c r="T37" s="141"/>
    </row>
    <row r="38" spans="1:20">
      <c r="A38" s="113">
        <v>28</v>
      </c>
      <c r="B38" s="148"/>
      <c r="C38" s="148"/>
      <c r="D38" s="148"/>
      <c r="E38" s="148"/>
      <c r="F38" s="149"/>
      <c r="G38" s="150"/>
      <c r="H38" s="151"/>
      <c r="I38" s="144"/>
      <c r="J38" s="152"/>
      <c r="K38" s="148"/>
      <c r="L38" s="141"/>
      <c r="M38" s="153"/>
      <c r="N38" s="148"/>
      <c r="O38" s="141"/>
      <c r="P38" s="141"/>
      <c r="Q38" s="141"/>
      <c r="R38" s="141"/>
      <c r="S38" s="141"/>
      <c r="T38" s="141"/>
    </row>
    <row r="39" spans="1:20">
      <c r="A39" s="113">
        <v>29</v>
      </c>
      <c r="B39" s="148"/>
      <c r="C39" s="148"/>
      <c r="D39" s="148"/>
      <c r="E39" s="148"/>
      <c r="F39" s="149"/>
      <c r="G39" s="150"/>
      <c r="H39" s="151"/>
      <c r="I39" s="144"/>
      <c r="J39" s="152"/>
      <c r="K39" s="148"/>
      <c r="L39" s="141"/>
      <c r="M39" s="153"/>
      <c r="N39" s="148"/>
      <c r="O39" s="141"/>
      <c r="P39" s="141"/>
      <c r="Q39" s="141"/>
      <c r="R39" s="141"/>
      <c r="S39" s="141"/>
      <c r="T39" s="141"/>
    </row>
    <row r="40" spans="1:20">
      <c r="A40" s="113">
        <v>30</v>
      </c>
      <c r="B40" s="148"/>
      <c r="C40" s="148"/>
      <c r="D40" s="148"/>
      <c r="E40" s="148"/>
      <c r="F40" s="149"/>
      <c r="G40" s="150"/>
      <c r="H40" s="151"/>
      <c r="I40" s="144"/>
      <c r="J40" s="152"/>
      <c r="K40" s="148"/>
      <c r="L40" s="141"/>
      <c r="M40" s="153"/>
      <c r="N40" s="148"/>
      <c r="O40" s="141"/>
      <c r="P40" s="141"/>
      <c r="Q40" s="141"/>
      <c r="R40" s="141"/>
      <c r="S40" s="141"/>
      <c r="T40" s="141"/>
    </row>
    <row r="41" spans="1:20">
      <c r="A41" s="113">
        <v>31</v>
      </c>
      <c r="B41" s="148"/>
      <c r="C41" s="148"/>
      <c r="D41" s="148"/>
      <c r="E41" s="148"/>
      <c r="F41" s="149"/>
      <c r="G41" s="150"/>
      <c r="H41" s="151"/>
      <c r="I41" s="144"/>
      <c r="J41" s="152"/>
      <c r="K41" s="148"/>
      <c r="L41" s="141"/>
      <c r="M41" s="153"/>
      <c r="N41" s="148"/>
      <c r="O41" s="141"/>
      <c r="P41" s="141"/>
      <c r="Q41" s="141"/>
      <c r="R41" s="141"/>
      <c r="S41" s="141"/>
      <c r="T41" s="141"/>
    </row>
    <row r="42" spans="1:20">
      <c r="A42" s="113">
        <v>32</v>
      </c>
      <c r="B42" s="148"/>
      <c r="C42" s="148"/>
      <c r="D42" s="148"/>
      <c r="E42" s="148"/>
      <c r="F42" s="149"/>
      <c r="G42" s="150"/>
      <c r="H42" s="151"/>
      <c r="I42" s="144"/>
      <c r="J42" s="152"/>
      <c r="K42" s="148"/>
      <c r="L42" s="141"/>
      <c r="M42" s="153"/>
      <c r="N42" s="148"/>
      <c r="O42" s="141"/>
      <c r="P42" s="141"/>
      <c r="Q42" s="141"/>
      <c r="R42" s="141"/>
      <c r="S42" s="141"/>
      <c r="T42" s="141"/>
    </row>
    <row r="43" spans="1:20">
      <c r="A43" s="113">
        <v>33</v>
      </c>
      <c r="B43" s="148"/>
      <c r="C43" s="148"/>
      <c r="D43" s="148"/>
      <c r="E43" s="148"/>
      <c r="F43" s="149"/>
      <c r="G43" s="150"/>
      <c r="H43" s="151"/>
      <c r="I43" s="144"/>
      <c r="J43" s="152"/>
      <c r="K43" s="148"/>
      <c r="L43" s="141"/>
      <c r="M43" s="153"/>
      <c r="N43" s="148"/>
      <c r="O43" s="141"/>
      <c r="P43" s="141"/>
      <c r="Q43" s="141"/>
      <c r="R43" s="141"/>
      <c r="S43" s="141"/>
      <c r="T43" s="141"/>
    </row>
    <row r="44" spans="1:20">
      <c r="A44" s="113">
        <v>34</v>
      </c>
      <c r="B44" s="148"/>
      <c r="C44" s="148"/>
      <c r="D44" s="148"/>
      <c r="E44" s="148"/>
      <c r="F44" s="149"/>
      <c r="G44" s="150"/>
      <c r="H44" s="151"/>
      <c r="I44" s="144"/>
      <c r="J44" s="152"/>
      <c r="K44" s="148"/>
      <c r="L44" s="141"/>
      <c r="M44" s="153"/>
      <c r="N44" s="148"/>
      <c r="O44" s="141"/>
      <c r="P44" s="141"/>
      <c r="Q44" s="141"/>
      <c r="R44" s="141"/>
      <c r="S44" s="141"/>
      <c r="T44" s="141"/>
    </row>
    <row r="45" spans="1:20">
      <c r="A45" s="113">
        <v>35</v>
      </c>
      <c r="B45" s="148"/>
      <c r="C45" s="148"/>
      <c r="D45" s="148"/>
      <c r="E45" s="148"/>
      <c r="F45" s="149"/>
      <c r="G45" s="150"/>
      <c r="H45" s="151"/>
      <c r="I45" s="144"/>
      <c r="J45" s="152"/>
      <c r="K45" s="148"/>
      <c r="L45" s="141"/>
      <c r="M45" s="153"/>
      <c r="N45" s="148"/>
      <c r="O45" s="141"/>
      <c r="P45" s="141"/>
      <c r="Q45" s="141"/>
      <c r="R45" s="141"/>
      <c r="S45" s="141"/>
      <c r="T45" s="141"/>
    </row>
    <row r="46" spans="1:20">
      <c r="A46" s="113">
        <v>36</v>
      </c>
      <c r="B46" s="148"/>
      <c r="C46" s="148"/>
      <c r="D46" s="148"/>
      <c r="E46" s="148"/>
      <c r="F46" s="149"/>
      <c r="G46" s="150"/>
      <c r="H46" s="151"/>
      <c r="I46" s="144"/>
      <c r="J46" s="152"/>
      <c r="K46" s="148"/>
      <c r="L46" s="141"/>
      <c r="M46" s="153"/>
      <c r="N46" s="148"/>
      <c r="O46" s="141"/>
      <c r="P46" s="141"/>
      <c r="Q46" s="141"/>
      <c r="R46" s="141"/>
      <c r="S46" s="141"/>
      <c r="T46" s="141"/>
    </row>
    <row r="47" spans="1:20">
      <c r="A47" s="113">
        <v>37</v>
      </c>
      <c r="B47" s="148"/>
      <c r="C47" s="148"/>
      <c r="D47" s="148"/>
      <c r="E47" s="148"/>
      <c r="F47" s="149"/>
      <c r="G47" s="150"/>
      <c r="H47" s="151"/>
      <c r="I47" s="144"/>
      <c r="J47" s="152"/>
      <c r="K47" s="148"/>
      <c r="L47" s="141"/>
      <c r="M47" s="153"/>
      <c r="N47" s="148"/>
      <c r="O47" s="141"/>
      <c r="P47" s="141"/>
      <c r="Q47" s="141"/>
      <c r="R47" s="141"/>
      <c r="S47" s="141"/>
      <c r="T47" s="141"/>
    </row>
    <row r="48" spans="1:20">
      <c r="A48" s="113">
        <v>38</v>
      </c>
      <c r="B48" s="148"/>
      <c r="C48" s="148"/>
      <c r="D48" s="148"/>
      <c r="E48" s="148"/>
      <c r="F48" s="149"/>
      <c r="G48" s="150"/>
      <c r="H48" s="151"/>
      <c r="I48" s="144"/>
      <c r="J48" s="152"/>
      <c r="K48" s="148"/>
      <c r="L48" s="141"/>
      <c r="M48" s="153"/>
      <c r="N48" s="148"/>
      <c r="O48" s="141"/>
      <c r="P48" s="141"/>
      <c r="Q48" s="141"/>
      <c r="R48" s="141"/>
      <c r="S48" s="141"/>
      <c r="T48" s="141"/>
    </row>
    <row r="49" spans="1:20">
      <c r="A49" s="113">
        <v>39</v>
      </c>
      <c r="B49" s="148"/>
      <c r="C49" s="148"/>
      <c r="D49" s="148"/>
      <c r="E49" s="148"/>
      <c r="F49" s="149"/>
      <c r="G49" s="150"/>
      <c r="H49" s="151"/>
      <c r="I49" s="144"/>
      <c r="J49" s="152"/>
      <c r="K49" s="148"/>
      <c r="L49" s="141"/>
      <c r="M49" s="153"/>
      <c r="N49" s="148"/>
      <c r="O49" s="141"/>
      <c r="P49" s="141"/>
      <c r="Q49" s="141"/>
      <c r="R49" s="141"/>
      <c r="S49" s="141"/>
      <c r="T49" s="141"/>
    </row>
    <row r="50" spans="1:20">
      <c r="A50" s="113">
        <v>40</v>
      </c>
      <c r="B50" s="148"/>
      <c r="C50" s="148"/>
      <c r="D50" s="148"/>
      <c r="E50" s="148"/>
      <c r="F50" s="149"/>
      <c r="G50" s="150"/>
      <c r="H50" s="151"/>
      <c r="I50" s="144"/>
      <c r="J50" s="152"/>
      <c r="K50" s="148"/>
      <c r="L50" s="141"/>
      <c r="M50" s="153"/>
      <c r="N50" s="148"/>
      <c r="O50" s="141"/>
      <c r="P50" s="141"/>
      <c r="Q50" s="141"/>
      <c r="R50" s="141"/>
      <c r="S50" s="141"/>
      <c r="T50" s="141"/>
    </row>
    <row r="51" spans="1:20">
      <c r="A51" s="113">
        <v>41</v>
      </c>
      <c r="B51" s="148"/>
      <c r="C51" s="148"/>
      <c r="D51" s="148"/>
      <c r="E51" s="148"/>
      <c r="F51" s="149"/>
      <c r="G51" s="150"/>
      <c r="H51" s="151"/>
      <c r="I51" s="144"/>
      <c r="J51" s="152"/>
      <c r="K51" s="148"/>
      <c r="L51" s="141"/>
      <c r="M51" s="153"/>
      <c r="N51" s="148"/>
      <c r="O51" s="141"/>
      <c r="P51" s="141"/>
      <c r="Q51" s="141"/>
      <c r="R51" s="141"/>
      <c r="S51" s="141"/>
      <c r="T51" s="141"/>
    </row>
    <row r="52" spans="1:20">
      <c r="A52" s="113">
        <v>42</v>
      </c>
      <c r="B52" s="148"/>
      <c r="C52" s="148"/>
      <c r="D52" s="148"/>
      <c r="E52" s="148"/>
      <c r="F52" s="149"/>
      <c r="G52" s="150"/>
      <c r="H52" s="151"/>
      <c r="I52" s="144"/>
      <c r="J52" s="152"/>
      <c r="K52" s="148"/>
      <c r="L52" s="141"/>
      <c r="M52" s="153"/>
      <c r="N52" s="148"/>
      <c r="O52" s="141"/>
      <c r="P52" s="141"/>
      <c r="Q52" s="141"/>
      <c r="R52" s="141"/>
      <c r="S52" s="141"/>
      <c r="T52" s="141"/>
    </row>
    <row r="53" spans="1:20">
      <c r="A53" s="113">
        <v>43</v>
      </c>
      <c r="B53" s="148"/>
      <c r="C53" s="148"/>
      <c r="D53" s="148"/>
      <c r="E53" s="148"/>
      <c r="F53" s="149"/>
      <c r="G53" s="150"/>
      <c r="H53" s="151"/>
      <c r="I53" s="144"/>
      <c r="J53" s="152"/>
      <c r="K53" s="148"/>
      <c r="L53" s="141"/>
      <c r="M53" s="153"/>
      <c r="N53" s="148"/>
      <c r="O53" s="141"/>
      <c r="P53" s="141"/>
      <c r="Q53" s="141"/>
      <c r="R53" s="141"/>
      <c r="S53" s="141"/>
      <c r="T53" s="141"/>
    </row>
    <row r="54" spans="1:20">
      <c r="A54" s="113">
        <v>44</v>
      </c>
      <c r="B54" s="148"/>
      <c r="C54" s="148"/>
      <c r="D54" s="148"/>
      <c r="E54" s="148"/>
      <c r="F54" s="149"/>
      <c r="G54" s="150"/>
      <c r="H54" s="151"/>
      <c r="I54" s="144"/>
      <c r="J54" s="152"/>
      <c r="K54" s="148"/>
      <c r="L54" s="141"/>
      <c r="M54" s="153"/>
      <c r="N54" s="148"/>
      <c r="O54" s="141"/>
      <c r="P54" s="141"/>
      <c r="Q54" s="141"/>
      <c r="R54" s="141"/>
      <c r="S54" s="141"/>
      <c r="T54" s="141"/>
    </row>
    <row r="55" spans="1:20">
      <c r="A55" s="113">
        <v>45</v>
      </c>
      <c r="B55" s="148"/>
      <c r="C55" s="148"/>
      <c r="D55" s="148"/>
      <c r="E55" s="148"/>
      <c r="F55" s="149"/>
      <c r="G55" s="150"/>
      <c r="H55" s="151"/>
      <c r="I55" s="144"/>
      <c r="J55" s="152"/>
      <c r="K55" s="148"/>
      <c r="L55" s="141"/>
      <c r="M55" s="153"/>
      <c r="N55" s="148"/>
      <c r="O55" s="141"/>
      <c r="P55" s="141"/>
      <c r="Q55" s="141"/>
      <c r="R55" s="141"/>
      <c r="S55" s="141"/>
      <c r="T55" s="141"/>
    </row>
    <row r="56" spans="1:20">
      <c r="A56" s="113">
        <v>46</v>
      </c>
      <c r="B56" s="148"/>
      <c r="C56" s="148"/>
      <c r="D56" s="148"/>
      <c r="E56" s="148"/>
      <c r="F56" s="149"/>
      <c r="G56" s="150"/>
      <c r="H56" s="151"/>
      <c r="I56" s="144"/>
      <c r="J56" s="152"/>
      <c r="K56" s="148"/>
      <c r="L56" s="141"/>
      <c r="M56" s="153"/>
      <c r="N56" s="148"/>
      <c r="O56" s="141"/>
      <c r="P56" s="141"/>
      <c r="Q56" s="141"/>
      <c r="R56" s="141"/>
      <c r="S56" s="141"/>
      <c r="T56" s="141"/>
    </row>
    <row r="57" spans="1:20">
      <c r="A57" s="113">
        <v>47</v>
      </c>
      <c r="B57" s="148"/>
      <c r="C57" s="148"/>
      <c r="D57" s="148"/>
      <c r="E57" s="148"/>
      <c r="F57" s="149"/>
      <c r="G57" s="150"/>
      <c r="H57" s="151"/>
      <c r="I57" s="144"/>
      <c r="J57" s="152"/>
      <c r="K57" s="148"/>
      <c r="L57" s="141"/>
      <c r="M57" s="153"/>
      <c r="N57" s="148"/>
      <c r="O57" s="141"/>
      <c r="P57" s="141"/>
      <c r="Q57" s="141"/>
      <c r="R57" s="141"/>
      <c r="S57" s="141"/>
      <c r="T57" s="141"/>
    </row>
    <row r="58" spans="1:20">
      <c r="A58" s="113">
        <v>48</v>
      </c>
      <c r="B58" s="148"/>
      <c r="C58" s="148"/>
      <c r="D58" s="148"/>
      <c r="E58" s="148"/>
      <c r="F58" s="149"/>
      <c r="G58" s="150"/>
      <c r="H58" s="151"/>
      <c r="I58" s="144"/>
      <c r="J58" s="152"/>
      <c r="K58" s="148"/>
      <c r="L58" s="141"/>
      <c r="M58" s="153"/>
      <c r="N58" s="148"/>
      <c r="O58" s="141"/>
      <c r="P58" s="141"/>
      <c r="Q58" s="141"/>
      <c r="R58" s="141"/>
      <c r="S58" s="141"/>
      <c r="T58" s="141"/>
    </row>
    <row r="59" spans="1:20">
      <c r="A59" s="113">
        <v>49</v>
      </c>
      <c r="B59" s="148"/>
      <c r="C59" s="148"/>
      <c r="D59" s="148"/>
      <c r="E59" s="148"/>
      <c r="F59" s="149"/>
      <c r="G59" s="150"/>
      <c r="H59" s="151"/>
      <c r="I59" s="144"/>
      <c r="J59" s="152"/>
      <c r="K59" s="148"/>
      <c r="L59" s="141"/>
      <c r="M59" s="153"/>
      <c r="N59" s="148"/>
      <c r="O59" s="141"/>
      <c r="P59" s="141"/>
      <c r="Q59" s="141"/>
      <c r="R59" s="141"/>
      <c r="S59" s="141"/>
      <c r="T59" s="141"/>
    </row>
    <row r="60" spans="1:20">
      <c r="A60" s="113">
        <v>50</v>
      </c>
      <c r="B60" s="148"/>
      <c r="C60" s="148"/>
      <c r="D60" s="148"/>
      <c r="E60" s="148"/>
      <c r="F60" s="149"/>
      <c r="G60" s="150"/>
      <c r="H60" s="151"/>
      <c r="I60" s="144"/>
      <c r="J60" s="152"/>
      <c r="K60" s="148"/>
      <c r="L60" s="141"/>
      <c r="M60" s="153"/>
      <c r="N60" s="148"/>
      <c r="O60" s="141"/>
      <c r="P60" s="141"/>
      <c r="Q60" s="141"/>
      <c r="R60" s="141"/>
      <c r="S60" s="141"/>
      <c r="T60" s="141"/>
    </row>
  </sheetData>
  <mergeCells count="2">
    <mergeCell ref="B1:C1"/>
    <mergeCell ref="B8:H8"/>
  </mergeCells>
  <phoneticPr fontId="4"/>
  <dataValidations count="4">
    <dataValidation type="list" allowBlank="1" showInputMessage="1" showErrorMessage="1" promptTitle="項目「合格／不合格」について" prompt="受講のみで、本申請では登録されない場合は記入不要です。" sqref="G11:G60" xr:uid="{00000000-0002-0000-0800-000000000000}">
      <formula1>"合格,不合格"</formula1>
    </dataValidation>
    <dataValidation type="list" errorStyle="information" allowBlank="1" showInputMessage="1" showErrorMessage="1" error="この項目はユーザーによって制限がかけられています。ただし、以下項目については、加筆することができます。_x000a_・「その他」のカッコ内" sqref="T10:T60" xr:uid="{00000000-0002-0000-0800-000002000000}">
      <formula1>"全般,大人,子ども,その他（　　　）"</formula1>
    </dataValidation>
    <dataValidation type="list" allowBlank="1" showInputMessage="1" showErrorMessage="1" sqref="J10:J60" xr:uid="{00000000-0002-0000-0800-000003000000}">
      <formula1>"リーダー,インストラクター,コーディネーター"</formula1>
    </dataValidation>
    <dataValidation type="list" errorStyle="warning" allowBlank="1" showInputMessage="1" showErrorMessage="1" promptTitle="備考への特記事項について" prompt="以下の場合、備考へ記載願います。_x000a_・受講のみで、本申請では登録をされない場合_x000a_・学割を利用する場合（※学生証のコピーが必要です）_x000a_・18歳未満の方が登録申請する場合_x000a_・その他記載すべき事項がある場合" sqref="H11:H60" xr:uid="{593116DB-20E3-413E-AFF4-7397E370D890}">
      <formula1>"受講のみ（指導者登録しない）,学割利用,18歳未満,その他（　　　　）"</formula1>
    </dataValidation>
  </dataValidations>
  <pageMargins left="0.7" right="0.7" top="0.75" bottom="0.75" header="0.3" footer="0.3"/>
  <pageSetup paperSize="9" scale="50" orientation="landscape" r:id="rId1"/>
  <headerFooter>
    <oddHeader>&amp;R指導者データ入力書式</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1FBD371B8541441AB4F54883C9AC6C7" ma:contentTypeVersion="16" ma:contentTypeDescription="新しいドキュメントを作成します。" ma:contentTypeScope="" ma:versionID="fee84d187c8304566a8cd0986796bca2">
  <xsd:schema xmlns:xsd="http://www.w3.org/2001/XMLSchema" xmlns:xs="http://www.w3.org/2001/XMLSchema" xmlns:p="http://schemas.microsoft.com/office/2006/metadata/properties" xmlns:ns2="d28641f3-1226-4235-b966-41cb6d4293c8" xmlns:ns3="7144c850-dda4-4dab-90c9-98102b49d5b4" targetNamespace="http://schemas.microsoft.com/office/2006/metadata/properties" ma:root="true" ma:fieldsID="d45764225542385f2b613228ace1cdb5" ns2:_="" ns3:_="">
    <xsd:import namespace="d28641f3-1226-4235-b966-41cb6d4293c8"/>
    <xsd:import namespace="7144c850-dda4-4dab-90c9-98102b49d5b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8641f3-1226-4235-b966-41cb6d429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de8dbfd-4fb5-492d-a7c4-780d4be99f0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44c850-dda4-4dab-90c9-98102b49d5b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bdeb4de-51df-475e-b58b-2109253f566b}" ma:internalName="TaxCatchAll" ma:showField="CatchAllData" ma:web="7144c850-dda4-4dab-90c9-98102b49d5b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64DF28-8184-49E2-9A74-9357CCDA3532}">
  <ds:schemaRefs>
    <ds:schemaRef ds:uri="http://schemas.microsoft.com/sharepoint/v3/contenttype/forms"/>
  </ds:schemaRefs>
</ds:datastoreItem>
</file>

<file path=customXml/itemProps2.xml><?xml version="1.0" encoding="utf-8"?>
<ds:datastoreItem xmlns:ds="http://schemas.openxmlformats.org/officeDocument/2006/customXml" ds:itemID="{E4E1CD3F-5909-46AE-BA98-0954DBDD3E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8641f3-1226-4235-b966-41cb6d4293c8"/>
    <ds:schemaRef ds:uri="7144c850-dda4-4dab-90c9-98102b49d5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申請・報告の手引き</vt:lpstr>
      <vt:lpstr>①基本情報</vt:lpstr>
      <vt:lpstr>②　養成講習申請書</vt:lpstr>
      <vt:lpstr>掲載用</vt:lpstr>
      <vt:lpstr>事務局使用分【変更禁止】</vt:lpstr>
      <vt:lpstr>③　講師プロフィール</vt:lpstr>
      <vt:lpstr>④【個人申請用】養成講習修了者名簿</vt:lpstr>
      <vt:lpstr>④【団体用】養成講習修了者名簿</vt:lpstr>
      <vt:lpstr>⑤指導者データ入力書式</vt:lpstr>
      <vt:lpstr>①基本情報!Print_Area</vt:lpstr>
      <vt:lpstr>'②　養成講習申請書'!Print_Area</vt:lpstr>
      <vt:lpstr>'③　講師プロフィール'!Print_Area</vt:lpstr>
      <vt:lpstr>④【個人申請用】養成講習修了者名簿!Print_Area</vt:lpstr>
      <vt:lpstr>④【団体用】養成講習修了者名簿!Print_Area</vt:lpstr>
      <vt:lpstr>⑤指導者データ入力書式!Print_Area</vt:lpstr>
      <vt:lpstr>事務局使用分【変更禁止】!過不足</vt:lpstr>
      <vt:lpstr>事務局使用分【変更禁止】!規定時間数</vt:lpstr>
      <vt:lpstr>'②　養成講習申請書'!指導者種別</vt:lpstr>
      <vt:lpstr>指導者種別</vt:lpstr>
      <vt:lpstr>指導者種別新規用</vt:lpstr>
      <vt:lpstr>'②　養成講習申請書'!時間数</vt:lpstr>
      <vt:lpstr>時間数新規用</vt:lpstr>
      <vt:lpstr>題名共通</vt:lpstr>
      <vt:lpstr>都道府県</vt:lpstr>
      <vt:lpstr>'②　養成講習申請書'!入力の必要</vt:lpstr>
      <vt:lpstr>入力漏れ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CONE</dc:creator>
  <cp:keywords/>
  <dc:description/>
  <cp:lastModifiedBy>自然体験活動推進協議会CONE</cp:lastModifiedBy>
  <cp:revision/>
  <dcterms:created xsi:type="dcterms:W3CDTF">2005-12-22T04:19:36Z</dcterms:created>
  <dcterms:modified xsi:type="dcterms:W3CDTF">2023-04-06T08:06:38Z</dcterms:modified>
  <cp:category/>
  <cp:contentStatus/>
</cp:coreProperties>
</file>